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6525" windowWidth="19170" windowHeight="6540" tabRatio="669" activeTab="1"/>
  </bookViews>
  <sheets>
    <sheet name="2_1" sheetId="1" r:id="rId1"/>
    <sheet name="2_2" sheetId="2" r:id="rId2"/>
    <sheet name="2_3 " sheetId="20" r:id="rId3"/>
    <sheet name="2_4" sheetId="4" r:id="rId4"/>
    <sheet name="2_5" sheetId="5" r:id="rId5"/>
    <sheet name="2_5 (2)" sheetId="15" r:id="rId6"/>
    <sheet name="2_6-7" sheetId="6" r:id="rId7"/>
    <sheet name="2_8" sheetId="7" r:id="rId8"/>
    <sheet name="2_9" sheetId="8" r:id="rId9"/>
    <sheet name="2_10(1)" sheetId="9" r:id="rId10"/>
    <sheet name="2_10(2)" sheetId="10" r:id="rId11"/>
    <sheet name="2_11-12 " sheetId="21" r:id="rId12"/>
    <sheet name="2_13 (2)" sheetId="22" r:id="rId13"/>
    <sheet name="2_14(1)" sheetId="23" r:id="rId14"/>
    <sheet name="2_14(2)" sheetId="24" r:id="rId15"/>
  </sheets>
  <externalReferences>
    <externalReference r:id="rId16"/>
  </externalReferences>
  <definedNames>
    <definedName name="_xlnm.Print_Area" localSheetId="0">'2_1'!$A$1:$L$24</definedName>
    <definedName name="_xlnm.Print_Area" localSheetId="9">'2_10(1)'!$A$1:$I$20</definedName>
    <definedName name="_xlnm.Print_Area" localSheetId="10">'2_10(2)'!$A$1:$O$41</definedName>
    <definedName name="_xlnm.Print_Area" localSheetId="11">'2_11-12 '!$A$1:$I$35</definedName>
    <definedName name="_xlnm.Print_Area" localSheetId="12">'2_13 (2)'!$A$1:$L$34</definedName>
    <definedName name="_xlnm.Print_Area" localSheetId="13">'2_14(1)'!$A$1:$J$24</definedName>
    <definedName name="_xlnm.Print_Area" localSheetId="14">'2_14(2)'!$A$1:$J$24</definedName>
    <definedName name="_xlnm.Print_Area" localSheetId="1">'2_2'!$A$1:$J$36</definedName>
    <definedName name="_xlnm.Print_Area" localSheetId="2">'2_3 '!$A$1:$N$41</definedName>
    <definedName name="_xlnm.Print_Area" localSheetId="3">'2_4'!$A$1:$W$22</definedName>
    <definedName name="_xlnm.Print_Area" localSheetId="4">'2_5'!$B$1:$J$40</definedName>
    <definedName name="_xlnm.Print_Area" localSheetId="5">'2_5 (2)'!$B$1:$J$39</definedName>
    <definedName name="_xlnm.Print_Area" localSheetId="6">'2_6-7'!$A$1:$I$25</definedName>
    <definedName name="_xlnm.Print_Area" localSheetId="7">'2_8'!$A$1:$L$26</definedName>
  </definedNames>
  <calcPr calcId="162913"/>
</workbook>
</file>

<file path=xl/calcChain.xml><?xml version="1.0" encoding="utf-8"?>
<calcChain xmlns="http://schemas.openxmlformats.org/spreadsheetml/2006/main">
  <c r="E23" i="24" l="1"/>
  <c r="E22" i="24"/>
  <c r="E21" i="24"/>
  <c r="E20" i="24"/>
  <c r="E18" i="24"/>
  <c r="E17" i="24"/>
  <c r="E16" i="24"/>
  <c r="E15" i="24"/>
  <c r="E14" i="24"/>
  <c r="E13" i="24"/>
  <c r="E12" i="24"/>
  <c r="E11" i="24"/>
  <c r="E10" i="24"/>
  <c r="E9" i="24"/>
  <c r="E7" i="24" s="1"/>
  <c r="E8" i="24"/>
  <c r="J7" i="24"/>
  <c r="I7" i="24"/>
  <c r="H7" i="24"/>
  <c r="G7" i="24"/>
  <c r="F7" i="24"/>
  <c r="J6" i="24"/>
  <c r="I6" i="24"/>
  <c r="H6" i="24"/>
  <c r="G6" i="24"/>
  <c r="F6" i="24"/>
  <c r="E22" i="23"/>
  <c r="E21" i="23"/>
  <c r="E20" i="23"/>
  <c r="E18" i="23"/>
  <c r="E17" i="23"/>
  <c r="E16" i="23"/>
  <c r="E15" i="23"/>
  <c r="E14" i="23"/>
  <c r="E13" i="23"/>
  <c r="E12" i="23"/>
  <c r="E11" i="23"/>
  <c r="E10" i="23"/>
  <c r="E9" i="23"/>
  <c r="E8" i="23"/>
  <c r="J7" i="23"/>
  <c r="I7" i="23"/>
  <c r="H7" i="23"/>
  <c r="G7" i="23"/>
  <c r="E7" i="23" s="1"/>
  <c r="F7" i="23"/>
  <c r="J6" i="23"/>
  <c r="I6" i="23"/>
  <c r="H6" i="23"/>
  <c r="G6" i="23"/>
  <c r="E6" i="23" s="1"/>
  <c r="F6" i="23"/>
  <c r="G33" i="22"/>
  <c r="G32" i="22"/>
  <c r="G30" i="22"/>
  <c r="G29" i="22"/>
  <c r="G27" i="22"/>
  <c r="G25" i="22"/>
  <c r="G23" i="22"/>
  <c r="G22" i="22"/>
  <c r="G21" i="22"/>
  <c r="G20" i="22"/>
  <c r="G17" i="22"/>
  <c r="G16" i="22"/>
  <c r="G14" i="22"/>
  <c r="G13" i="22"/>
  <c r="G12" i="22"/>
  <c r="G11" i="22"/>
  <c r="G10" i="22"/>
  <c r="G9" i="22"/>
  <c r="G7" i="22"/>
  <c r="L6" i="22"/>
  <c r="K6" i="22"/>
  <c r="J6" i="22"/>
  <c r="G6" i="22" s="1"/>
  <c r="I6" i="22"/>
  <c r="H6" i="22"/>
  <c r="E34" i="21"/>
  <c r="E33" i="21"/>
  <c r="E32" i="21"/>
  <c r="E31" i="21"/>
  <c r="E30" i="21"/>
  <c r="E29" i="21" s="1"/>
  <c r="G29" i="21"/>
  <c r="F29" i="21"/>
  <c r="D29" i="21"/>
  <c r="J31" i="15"/>
  <c r="I31" i="15"/>
  <c r="H31" i="15"/>
  <c r="J24" i="15"/>
  <c r="I24" i="15"/>
  <c r="H24" i="15"/>
  <c r="J17" i="15"/>
  <c r="I17" i="15"/>
  <c r="H17" i="15"/>
  <c r="J10" i="15"/>
  <c r="I10" i="15"/>
  <c r="H10" i="15"/>
  <c r="J3" i="15"/>
  <c r="I3" i="15"/>
  <c r="H3" i="15"/>
  <c r="F31" i="15"/>
  <c r="E31" i="15"/>
  <c r="D31" i="15"/>
  <c r="F24" i="15"/>
  <c r="E24" i="15"/>
  <c r="D24" i="15"/>
  <c r="F17" i="15"/>
  <c r="E17" i="15"/>
  <c r="D17" i="15"/>
  <c r="F10" i="15"/>
  <c r="E10" i="15"/>
  <c r="D10" i="15"/>
  <c r="F3" i="15"/>
  <c r="E3" i="15"/>
  <c r="D3" i="15"/>
  <c r="J34" i="5"/>
  <c r="I34" i="5"/>
  <c r="H34" i="5"/>
  <c r="J27" i="5"/>
  <c r="I27" i="5"/>
  <c r="H27" i="5"/>
  <c r="J20" i="5"/>
  <c r="I20" i="5"/>
  <c r="H20" i="5"/>
  <c r="J13" i="5"/>
  <c r="I13" i="5"/>
  <c r="H13" i="5"/>
  <c r="D5" i="5" s="1"/>
  <c r="J6" i="5"/>
  <c r="I6" i="5"/>
  <c r="H6" i="5"/>
  <c r="F34" i="5"/>
  <c r="E34" i="5"/>
  <c r="D34" i="5"/>
  <c r="F27" i="5"/>
  <c r="E27" i="5"/>
  <c r="D27" i="5"/>
  <c r="F20" i="5"/>
  <c r="E20" i="5"/>
  <c r="D20" i="5"/>
  <c r="F13" i="5"/>
  <c r="E13" i="5"/>
  <c r="D13" i="5"/>
  <c r="F6" i="5"/>
  <c r="E6" i="5"/>
  <c r="D6" i="5"/>
  <c r="L40" i="20"/>
  <c r="I40" i="20"/>
  <c r="E40" i="20" s="1"/>
  <c r="F40" i="20"/>
  <c r="L39" i="20"/>
  <c r="I39" i="20"/>
  <c r="E39" i="20" s="1"/>
  <c r="F39" i="20"/>
  <c r="L38" i="20"/>
  <c r="I38" i="20"/>
  <c r="E38" i="20" s="1"/>
  <c r="F38" i="20"/>
  <c r="L37" i="20"/>
  <c r="I37" i="20"/>
  <c r="E37" i="20" s="1"/>
  <c r="F37" i="20"/>
  <c r="L36" i="20"/>
  <c r="L35" i="20" s="1"/>
  <c r="I36" i="20"/>
  <c r="E36" i="20" s="1"/>
  <c r="F36" i="20"/>
  <c r="N35" i="20"/>
  <c r="M35" i="20"/>
  <c r="K35" i="20"/>
  <c r="J35" i="20"/>
  <c r="I35" i="20"/>
  <c r="H35" i="20"/>
  <c r="G35" i="20"/>
  <c r="F35" i="20"/>
  <c r="J34" i="2"/>
  <c r="I34" i="2"/>
  <c r="H34" i="2"/>
  <c r="G34" i="2"/>
  <c r="F34" i="2"/>
  <c r="E33" i="2"/>
  <c r="E32" i="2"/>
  <c r="E31" i="2"/>
  <c r="E34" i="2" s="1"/>
  <c r="E30" i="2"/>
  <c r="J29" i="2"/>
  <c r="I29" i="2"/>
  <c r="H29" i="2"/>
  <c r="G29" i="2"/>
  <c r="F29" i="2"/>
  <c r="E29" i="2"/>
  <c r="E28" i="2"/>
  <c r="E27" i="2"/>
  <c r="E26" i="2"/>
  <c r="E25" i="2"/>
  <c r="J24" i="2"/>
  <c r="I24" i="2"/>
  <c r="H24" i="2"/>
  <c r="G24" i="2"/>
  <c r="F24" i="2"/>
  <c r="E23" i="2"/>
  <c r="E22" i="2"/>
  <c r="E21" i="2"/>
  <c r="E24" i="2" s="1"/>
  <c r="E20" i="2"/>
  <c r="E18" i="2"/>
  <c r="E17" i="2"/>
  <c r="E16" i="2"/>
  <c r="E15" i="2"/>
  <c r="E6" i="24" l="1"/>
  <c r="E5" i="5"/>
  <c r="F5" i="5"/>
  <c r="E35" i="20"/>
</calcChain>
</file>

<file path=xl/sharedStrings.xml><?xml version="1.0" encoding="utf-8"?>
<sst xmlns="http://schemas.openxmlformats.org/spreadsheetml/2006/main" count="912" uniqueCount="331">
  <si>
    <t>.人　口</t>
  </si>
  <si>
    <t>.人口と世帯数の推移</t>
  </si>
  <si>
    <t>(各年10月1日）</t>
  </si>
  <si>
    <t>年　次</t>
  </si>
  <si>
    <t>世帯数</t>
  </si>
  <si>
    <t>人　　口</t>
  </si>
  <si>
    <t>人口密度</t>
  </si>
  <si>
    <t>総数</t>
  </si>
  <si>
    <t>男</t>
  </si>
  <si>
    <t>女</t>
  </si>
  <si>
    <t>年</t>
  </si>
  <si>
    <t>昭和</t>
  </si>
  <si>
    <t>平成</t>
  </si>
  <si>
    <t>注）</t>
  </si>
  <si>
    <t>国勢調査</t>
  </si>
  <si>
    <t>.地域別人口と世帯数</t>
  </si>
  <si>
    <t>区　分</t>
  </si>
  <si>
    <t>総　数</t>
  </si>
  <si>
    <t>湯　本</t>
  </si>
  <si>
    <t>宮城野</t>
  </si>
  <si>
    <t>仙石原</t>
  </si>
  <si>
    <t>箱　根</t>
  </si>
  <si>
    <t>総人口</t>
  </si>
  <si>
    <t>人口統計調査</t>
  </si>
  <si>
    <t>.人　口　動　態</t>
  </si>
  <si>
    <t>.15歳以上年齢階級別人口　－配偶関係別－</t>
  </si>
  <si>
    <t>総 数</t>
  </si>
  <si>
    <t>未 婚</t>
  </si>
  <si>
    <t>有配偶</t>
  </si>
  <si>
    <t>死 別</t>
  </si>
  <si>
    <t>離 別</t>
  </si>
  <si>
    <t>15～19歳</t>
  </si>
  <si>
    <t>-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</si>
  <si>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</si>
  <si>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</si>
  <si>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</si>
  <si>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</si>
  <si>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</si>
  <si>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</si>
  <si>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</si>
  <si>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</si>
  <si>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</si>
  <si>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</si>
  <si>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</si>
  <si>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</si>
  <si>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</si>
  <si>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85歳以上</t>
  </si>
  <si>
    <t>総数には配偶関係不詳を含む</t>
  </si>
  <si>
    <t>.年齢３区分別人口</t>
  </si>
  <si>
    <t>年　齢</t>
  </si>
  <si>
    <t>5～9</t>
  </si>
  <si>
    <t>15～19</t>
  </si>
  <si>
    <t>85～89</t>
  </si>
  <si>
    <t>90～94</t>
  </si>
  <si>
    <t>95～99</t>
  </si>
  <si>
    <t>100歳以上</t>
  </si>
  <si>
    <t>年齢不詳</t>
  </si>
  <si>
    <t>年少人口</t>
  </si>
  <si>
    <t>老年人口</t>
  </si>
  <si>
    <t>（15～64歳）</t>
  </si>
  <si>
    <t>（65歳以上）</t>
  </si>
  <si>
    <t>人　口</t>
  </si>
  <si>
    <t>構成比</t>
  </si>
  <si>
    <t>人</t>
  </si>
  <si>
    <t>％</t>
  </si>
  <si>
    <t>.平均年齢</t>
  </si>
  <si>
    <t>総　　数</t>
  </si>
  <si>
    <t>.産業別男女別就業者数</t>
  </si>
  <si>
    <t>（各年10月1日）</t>
  </si>
  <si>
    <t>産　　業　　別</t>
  </si>
  <si>
    <t>総　　　数</t>
  </si>
  <si>
    <t>農業</t>
  </si>
  <si>
    <t>林業</t>
  </si>
  <si>
    <t>漁業</t>
  </si>
  <si>
    <t>鉱業</t>
  </si>
  <si>
    <t>建設業</t>
  </si>
  <si>
    <t>製造業</t>
  </si>
  <si>
    <t>電気・ガス・熱供給・水道業</t>
  </si>
  <si>
    <t>運輸・通信業</t>
  </si>
  <si>
    <t>卸売・小売業、飲食店</t>
  </si>
  <si>
    <t>金融・保険業</t>
  </si>
  <si>
    <t>不動産業</t>
  </si>
  <si>
    <t>サービス業</t>
  </si>
  <si>
    <t>公務</t>
  </si>
  <si>
    <t>分類不能の産業</t>
  </si>
  <si>
    <t>注）総数には分類不能の産業を含む</t>
  </si>
  <si>
    <t>.産業別年齢別就業者数</t>
  </si>
  <si>
    <t>区分</t>
  </si>
  <si>
    <t>(1) 常住人口、昼間人口</t>
  </si>
  <si>
    <t>区　　　分</t>
  </si>
  <si>
    <t>常住人口</t>
  </si>
  <si>
    <t>昼間人口</t>
  </si>
  <si>
    <t>従業も通学もしていない</t>
  </si>
  <si>
    <t>自宅で従業</t>
  </si>
  <si>
    <t>自宅外の町内で従業</t>
  </si>
  <si>
    <t>自宅外の町内に通学</t>
  </si>
  <si>
    <t>県内他市町村で従業</t>
  </si>
  <si>
    <t>県内他市町村に通学</t>
  </si>
  <si>
    <t>他県で従業</t>
  </si>
  <si>
    <t>他県に通学</t>
  </si>
  <si>
    <t>県内他市町村から町内で従業</t>
  </si>
  <si>
    <t>県内他市町村から町内に通学</t>
  </si>
  <si>
    <t>他県から町内で従業</t>
  </si>
  <si>
    <t>他県から町内に通学</t>
  </si>
  <si>
    <t>従業地が不詳</t>
  </si>
  <si>
    <t>(2) 流入流出人口（15歳以上）</t>
  </si>
  <si>
    <t>県・市町村別</t>
  </si>
  <si>
    <t>箱根町から町外（流出）</t>
  </si>
  <si>
    <t>就業者</t>
  </si>
  <si>
    <t>通学者</t>
  </si>
  <si>
    <t>県内計</t>
  </si>
  <si>
    <t>横浜市</t>
  </si>
  <si>
    <t>川崎市</t>
  </si>
  <si>
    <t>平塚市</t>
  </si>
  <si>
    <t>横須賀市</t>
  </si>
  <si>
    <t>藤沢市</t>
  </si>
  <si>
    <t>小田原市</t>
  </si>
  <si>
    <t>茅ヶ崎市</t>
  </si>
  <si>
    <t>相模原市</t>
  </si>
  <si>
    <t>秦野市</t>
  </si>
  <si>
    <t>厚木市</t>
  </si>
  <si>
    <t>鎌倉市</t>
  </si>
  <si>
    <t>伊勢原市</t>
  </si>
  <si>
    <t>南足柄市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</si>
  <si>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</si>
  <si>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</si>
  <si>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</si>
  <si>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</si>
  <si>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</si>
  <si>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</si>
  <si>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</si>
  <si>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真鶴町</t>
  </si>
  <si>
    <t>湯河原町</t>
  </si>
  <si>
    <t>その他</t>
  </si>
  <si>
    <t>県外計</t>
  </si>
  <si>
    <t>東京都</t>
  </si>
  <si>
    <t>沼津市</t>
  </si>
  <si>
    <t>熱海市</t>
  </si>
  <si>
    <t>三島市</t>
  </si>
  <si>
    <t>御殿場市</t>
  </si>
  <si>
    <t>函南町</t>
  </si>
  <si>
    <t>小山町</t>
  </si>
  <si>
    <t>.年齢別人口</t>
    <rPh sb="3" eb="4">
      <t>ベツ</t>
    </rPh>
    <rPh sb="4" eb="6">
      <t>ジンコウ</t>
    </rPh>
    <phoneticPr fontId="2"/>
  </si>
  <si>
    <t>(各年10月1日）</t>
    <rPh sb="1" eb="3">
      <t>カクネン</t>
    </rPh>
    <phoneticPr fontId="2"/>
  </si>
  <si>
    <t>町外から箱根町（流入）</t>
    <rPh sb="4" eb="7">
      <t>ハコネマチ</t>
    </rPh>
    <phoneticPr fontId="2"/>
  </si>
  <si>
    <t>（各年10月1日）</t>
    <rPh sb="1" eb="3">
      <t>カクネン</t>
    </rPh>
    <phoneticPr fontId="2"/>
  </si>
  <si>
    <t>女100人に対する男</t>
    <rPh sb="6" eb="7">
      <t>タイ</t>
    </rPh>
    <rPh sb="9" eb="10">
      <t>オトコ</t>
    </rPh>
    <phoneticPr fontId="2"/>
  </si>
  <si>
    <t>人口統計調査</t>
    <rPh sb="0" eb="2">
      <t>ジンコウ</t>
    </rPh>
    <rPh sb="2" eb="4">
      <t>トウケイ</t>
    </rPh>
    <rPh sb="4" eb="6">
      <t>チョウサ</t>
    </rPh>
    <phoneticPr fontId="2"/>
  </si>
  <si>
    <t>1世帯当たり人員</t>
    <rPh sb="6" eb="8">
      <t>ジンイン</t>
    </rPh>
    <phoneticPr fontId="2"/>
  </si>
  <si>
    <t>人口密度1k㎡当たり</t>
    <rPh sb="7" eb="8">
      <t>ア</t>
    </rPh>
    <phoneticPr fontId="2"/>
  </si>
  <si>
    <t>10～14</t>
  </si>
  <si>
    <t>.国籍別外国人登録者数</t>
  </si>
  <si>
    <t>フィリピン</t>
  </si>
  <si>
    <t>ブラジル</t>
  </si>
  <si>
    <t>インドネシア</t>
  </si>
  <si>
    <t>韓国・朝鮮</t>
  </si>
  <si>
    <t>中国</t>
  </si>
  <si>
    <t>オーストラリア</t>
  </si>
  <si>
    <t>アメリカ</t>
  </si>
  <si>
    <t>ペルー</t>
  </si>
  <si>
    <t>ドイツ</t>
  </si>
  <si>
    <t>インド</t>
  </si>
  <si>
    <t>カナダ</t>
  </si>
  <si>
    <t>フランス</t>
  </si>
  <si>
    <t>無国籍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</si>
  <si>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</si>
  <si>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</si>
  <si>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.戸籍届出件数</t>
    <rPh sb="1" eb="3">
      <t>コセキ</t>
    </rPh>
    <rPh sb="3" eb="5">
      <t>トドケデ</t>
    </rPh>
    <rPh sb="5" eb="7">
      <t>ケンスウ</t>
    </rPh>
    <phoneticPr fontId="2"/>
  </si>
  <si>
    <t>（単位　件）</t>
    <rPh sb="1" eb="3">
      <t>タンイ</t>
    </rPh>
    <rPh sb="4" eb="5">
      <t>ケン</t>
    </rPh>
    <phoneticPr fontId="2"/>
  </si>
  <si>
    <t>区　　　分</t>
    <rPh sb="0" eb="1">
      <t>ク</t>
    </rPh>
    <rPh sb="4" eb="5">
      <t>ブン</t>
    </rPh>
    <phoneticPr fontId="2"/>
  </si>
  <si>
    <t>総 数</t>
    <rPh sb="0" eb="1">
      <t>フサ</t>
    </rPh>
    <rPh sb="2" eb="3">
      <t>カズ</t>
    </rPh>
    <phoneticPr fontId="2"/>
  </si>
  <si>
    <t>宮城野出張所</t>
    <rPh sb="0" eb="3">
      <t>ミヤギノ</t>
    </rPh>
    <phoneticPr fontId="2"/>
  </si>
  <si>
    <t>仙石原出張所</t>
    <rPh sb="0" eb="2">
      <t>センゴク</t>
    </rPh>
    <rPh sb="2" eb="3">
      <t>ハラ</t>
    </rPh>
    <phoneticPr fontId="2"/>
  </si>
  <si>
    <t>箱根出張所</t>
    <rPh sb="0" eb="1">
      <t>ハコ</t>
    </rPh>
    <rPh sb="1" eb="2">
      <t>ネ</t>
    </rPh>
    <phoneticPr fontId="2"/>
  </si>
  <si>
    <t>出生</t>
  </si>
  <si>
    <t>国籍留保</t>
  </si>
  <si>
    <t>認知</t>
  </si>
  <si>
    <t>養子縁組</t>
  </si>
  <si>
    <t>養子離縁</t>
  </si>
  <si>
    <t>婚姻</t>
  </si>
  <si>
    <t>離婚</t>
  </si>
  <si>
    <t>離婚の際に称して</t>
  </si>
  <si>
    <t>いる氏を称する届</t>
  </si>
  <si>
    <t>親権・後見</t>
  </si>
  <si>
    <t>死亡</t>
  </si>
  <si>
    <t>失踪</t>
  </si>
  <si>
    <t>復氏</t>
  </si>
  <si>
    <t>姻族関係終了</t>
  </si>
  <si>
    <t>入籍</t>
  </si>
  <si>
    <t>分籍</t>
  </si>
  <si>
    <t>国籍取得</t>
  </si>
  <si>
    <t>国籍喪失</t>
  </si>
  <si>
    <t>帰化</t>
  </si>
  <si>
    <t>就籍</t>
  </si>
  <si>
    <t>氏の変更</t>
  </si>
  <si>
    <t>名の変更</t>
  </si>
  <si>
    <t>転籍</t>
  </si>
  <si>
    <t>訂正・更正</t>
  </si>
  <si>
    <t>追完</t>
  </si>
  <si>
    <t>不受理</t>
  </si>
  <si>
    <t>.戸籍謄・抄本等、住民票謄・抄本等発行件数</t>
    <rPh sb="1" eb="3">
      <t>コセキ</t>
    </rPh>
    <rPh sb="3" eb="4">
      <t>ウツ</t>
    </rPh>
    <rPh sb="5" eb="8">
      <t>ショウホンナド</t>
    </rPh>
    <rPh sb="9" eb="12">
      <t>ジュウミンヒョウ</t>
    </rPh>
    <rPh sb="12" eb="13">
      <t>ウツ</t>
    </rPh>
    <rPh sb="14" eb="17">
      <t>ショウホンナド</t>
    </rPh>
    <rPh sb="17" eb="19">
      <t>ハッコウ</t>
    </rPh>
    <rPh sb="19" eb="21">
      <t>ケンスウ</t>
    </rPh>
    <phoneticPr fontId="2"/>
  </si>
  <si>
    <t>(1)  戸籍謄・抄本等発行件数</t>
    <rPh sb="5" eb="7">
      <t>コセキ</t>
    </rPh>
    <rPh sb="7" eb="8">
      <t>ウツ</t>
    </rPh>
    <rPh sb="9" eb="12">
      <t>ショウホンナド</t>
    </rPh>
    <rPh sb="12" eb="14">
      <t>ハッコウ</t>
    </rPh>
    <rPh sb="14" eb="16">
      <t>ケンスウ</t>
    </rPh>
    <phoneticPr fontId="2"/>
  </si>
  <si>
    <t>総数</t>
    <rPh sb="0" eb="2">
      <t>ソウスウ</t>
    </rPh>
    <phoneticPr fontId="2"/>
  </si>
  <si>
    <t>箱根出張所</t>
    <rPh sb="0" eb="1">
      <t>ハコ</t>
    </rPh>
    <rPh sb="1" eb="2">
      <t>ネ</t>
    </rPh>
    <rPh sb="2" eb="4">
      <t>シュッチョウ</t>
    </rPh>
    <rPh sb="4" eb="5">
      <t>ジョ</t>
    </rPh>
    <phoneticPr fontId="2"/>
  </si>
  <si>
    <t>戸籍謄本</t>
    <rPh sb="0" eb="2">
      <t>コセキ</t>
    </rPh>
    <rPh sb="2" eb="4">
      <t>トウホン</t>
    </rPh>
    <phoneticPr fontId="2"/>
  </si>
  <si>
    <t>戸籍抄本</t>
    <rPh sb="0" eb="2">
      <t>コセキ</t>
    </rPh>
    <rPh sb="2" eb="4">
      <t>ショウホン</t>
    </rPh>
    <phoneticPr fontId="2"/>
  </si>
  <si>
    <t>除籍謄本</t>
    <rPh sb="0" eb="2">
      <t>ジョセキ</t>
    </rPh>
    <rPh sb="2" eb="4">
      <t>トウホン</t>
    </rPh>
    <phoneticPr fontId="2"/>
  </si>
  <si>
    <t>除籍抄本</t>
    <rPh sb="0" eb="2">
      <t>ジョセキ</t>
    </rPh>
    <rPh sb="2" eb="4">
      <t>ショウホン</t>
    </rPh>
    <phoneticPr fontId="2"/>
  </si>
  <si>
    <t>改製原謄本</t>
    <rPh sb="0" eb="1">
      <t>アラタ</t>
    </rPh>
    <rPh sb="1" eb="2">
      <t>セイ</t>
    </rPh>
    <rPh sb="2" eb="3">
      <t>ハラ</t>
    </rPh>
    <rPh sb="3" eb="5">
      <t>トウホン</t>
    </rPh>
    <phoneticPr fontId="2"/>
  </si>
  <si>
    <t>改製原抄本</t>
    <rPh sb="0" eb="1">
      <t>アラタ</t>
    </rPh>
    <rPh sb="1" eb="2">
      <t>セイ</t>
    </rPh>
    <rPh sb="2" eb="3">
      <t>ハラ</t>
    </rPh>
    <rPh sb="3" eb="5">
      <t>ショウホン</t>
    </rPh>
    <phoneticPr fontId="2"/>
  </si>
  <si>
    <t>記載事項証明</t>
    <rPh sb="0" eb="2">
      <t>キサイ</t>
    </rPh>
    <rPh sb="2" eb="4">
      <t>ジコウ</t>
    </rPh>
    <rPh sb="4" eb="6">
      <t>ショウメイ</t>
    </rPh>
    <phoneticPr fontId="2"/>
  </si>
  <si>
    <t>受理証明</t>
    <rPh sb="0" eb="2">
      <t>ジュリ</t>
    </rPh>
    <rPh sb="2" eb="4">
      <t>ショウメイ</t>
    </rPh>
    <phoneticPr fontId="2"/>
  </si>
  <si>
    <t>(2)  住民票謄・抄本等発行件数</t>
    <rPh sb="5" eb="8">
      <t>ジュウミンヒョウ</t>
    </rPh>
    <rPh sb="8" eb="9">
      <t>ウツ</t>
    </rPh>
    <rPh sb="10" eb="13">
      <t>ショウホンナド</t>
    </rPh>
    <rPh sb="13" eb="15">
      <t>ハッコウ</t>
    </rPh>
    <rPh sb="15" eb="17">
      <t>ケンスウ</t>
    </rPh>
    <phoneticPr fontId="2"/>
  </si>
  <si>
    <t>住民票謄本</t>
    <rPh sb="0" eb="3">
      <t>ジュウミンヒョウ</t>
    </rPh>
    <rPh sb="3" eb="5">
      <t>トウホン</t>
    </rPh>
    <phoneticPr fontId="2"/>
  </si>
  <si>
    <t>住民票抄本</t>
    <rPh sb="0" eb="3">
      <t>ジュウミンヒョウ</t>
    </rPh>
    <rPh sb="3" eb="5">
      <t>ショウホン</t>
    </rPh>
    <phoneticPr fontId="2"/>
  </si>
  <si>
    <t>戸籍の附票謄本</t>
    <rPh sb="0" eb="2">
      <t>コセキ</t>
    </rPh>
    <rPh sb="3" eb="4">
      <t>フ</t>
    </rPh>
    <rPh sb="4" eb="5">
      <t>ヒョウ</t>
    </rPh>
    <rPh sb="5" eb="7">
      <t>トウホン</t>
    </rPh>
    <phoneticPr fontId="2"/>
  </si>
  <si>
    <t>戸籍の附票抄本</t>
    <rPh sb="0" eb="2">
      <t>コセキ</t>
    </rPh>
    <rPh sb="3" eb="4">
      <t>フ</t>
    </rPh>
    <rPh sb="4" eb="5">
      <t>ヒョウ</t>
    </rPh>
    <rPh sb="5" eb="7">
      <t>ショウホン</t>
    </rPh>
    <phoneticPr fontId="2"/>
  </si>
  <si>
    <t>印鑑証明</t>
    <rPh sb="0" eb="2">
      <t>インカン</t>
    </rPh>
    <rPh sb="2" eb="4">
      <t>ショウメイ</t>
    </rPh>
    <phoneticPr fontId="2"/>
  </si>
  <si>
    <t>身分証明</t>
    <rPh sb="0" eb="2">
      <t>ミブン</t>
    </rPh>
    <rPh sb="2" eb="4">
      <t>ショウメイ</t>
    </rPh>
    <phoneticPr fontId="2"/>
  </si>
  <si>
    <t>その他の証明</t>
    <rPh sb="2" eb="3">
      <t>タ</t>
    </rPh>
    <rPh sb="4" eb="6">
      <t>ショウメイ</t>
    </rPh>
    <phoneticPr fontId="2"/>
  </si>
  <si>
    <t>情　　報　　通　　信　　業</t>
    <rPh sb="0" eb="1">
      <t>ジョウ</t>
    </rPh>
    <rPh sb="3" eb="4">
      <t>ホウ</t>
    </rPh>
    <rPh sb="6" eb="7">
      <t>ツウ</t>
    </rPh>
    <rPh sb="9" eb="10">
      <t>シン</t>
    </rPh>
    <rPh sb="12" eb="13">
      <t>ギョウ</t>
    </rPh>
    <phoneticPr fontId="2"/>
  </si>
  <si>
    <t>情報通信業</t>
    <rPh sb="0" eb="2">
      <t>ジョウホウ</t>
    </rPh>
    <rPh sb="2" eb="4">
      <t>ツウシン</t>
    </rPh>
    <rPh sb="4" eb="5">
      <t>ギョウ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</si>
  <si>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</si>
  <si>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温　泉</t>
    <rPh sb="0" eb="1">
      <t>アツシ</t>
    </rPh>
    <rPh sb="2" eb="3">
      <t>イズミ</t>
    </rPh>
    <phoneticPr fontId="2"/>
  </si>
  <si>
    <t>温泉出張所</t>
    <rPh sb="0" eb="2">
      <t>オンセン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</si>
  <si>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</si>
  <si>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注）（　）内は公用</t>
    <rPh sb="0" eb="1">
      <t>チュウ</t>
    </rPh>
    <rPh sb="5" eb="6">
      <t>ナイ</t>
    </rPh>
    <rPh sb="7" eb="9">
      <t>コウヨウ</t>
    </rPh>
    <phoneticPr fontId="2"/>
  </si>
  <si>
    <t>年齢別人口統計調査</t>
    <rPh sb="0" eb="2">
      <t>ネンレイ</t>
    </rPh>
    <rPh sb="2" eb="3">
      <t>ベツ</t>
    </rPh>
    <phoneticPr fontId="2"/>
  </si>
  <si>
    <t>１．昭和5年から昭和30年までは、現在の行政区域に組替え</t>
    <rPh sb="2" eb="4">
      <t>ショウワ</t>
    </rPh>
    <phoneticPr fontId="2"/>
  </si>
  <si>
    <t>年齢別人口統計調査</t>
    <rPh sb="0" eb="2">
      <t>ネンレイ</t>
    </rPh>
    <rPh sb="2" eb="3">
      <t>ベツ</t>
    </rPh>
    <rPh sb="3" eb="5">
      <t>ジンコウ</t>
    </rPh>
    <rPh sb="5" eb="7">
      <t>トウケイ</t>
    </rPh>
    <rPh sb="7" eb="9">
      <t>チョウサ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</si>
  <si>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</si>
  <si>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総務防災課（湯本）</t>
    <rPh sb="0" eb="2">
      <t>ソウム</t>
    </rPh>
    <rPh sb="2" eb="4">
      <t>ボウサイ</t>
    </rPh>
    <rPh sb="4" eb="5">
      <t>カ</t>
    </rPh>
    <rPh sb="6" eb="8">
      <t>ユモト</t>
    </rPh>
    <phoneticPr fontId="2"/>
  </si>
  <si>
    <t>総務防災課(湯本）</t>
    <rPh sb="0" eb="2">
      <t>ソウム</t>
    </rPh>
    <rPh sb="2" eb="4">
      <t>ボウサイ</t>
    </rPh>
    <rPh sb="4" eb="5">
      <t>カ</t>
    </rPh>
    <rPh sb="6" eb="8">
      <t>ユモト</t>
    </rPh>
    <phoneticPr fontId="2"/>
  </si>
  <si>
    <t>(各年10月1日）</t>
    <phoneticPr fontId="2"/>
  </si>
  <si>
    <t>総 数</t>
    <phoneticPr fontId="2"/>
  </si>
  <si>
    <t>年　次</t>
    <phoneticPr fontId="2"/>
  </si>
  <si>
    <t>人口増減</t>
    <phoneticPr fontId="2"/>
  </si>
  <si>
    <t>自 然 増 減</t>
    <phoneticPr fontId="2"/>
  </si>
  <si>
    <t>社 会 増 減</t>
    <phoneticPr fontId="2"/>
  </si>
  <si>
    <t>町 内 転 居</t>
    <phoneticPr fontId="2"/>
  </si>
  <si>
    <t>増 減</t>
    <phoneticPr fontId="2"/>
  </si>
  <si>
    <t>出 生</t>
    <phoneticPr fontId="2"/>
  </si>
  <si>
    <t>死 亡</t>
    <phoneticPr fontId="2"/>
  </si>
  <si>
    <t>転 入</t>
    <phoneticPr fontId="2"/>
  </si>
  <si>
    <t>転 出</t>
    <phoneticPr fontId="2"/>
  </si>
  <si>
    <t>　　 26 年度</t>
    <rPh sb="6" eb="7">
      <t>ネン</t>
    </rPh>
    <rPh sb="7" eb="8">
      <t>ド</t>
    </rPh>
    <phoneticPr fontId="2"/>
  </si>
  <si>
    <t>年　齢</t>
    <phoneticPr fontId="2"/>
  </si>
  <si>
    <t>（5歳階級）</t>
    <phoneticPr fontId="2"/>
  </si>
  <si>
    <t>総　数</t>
    <phoneticPr fontId="2"/>
  </si>
  <si>
    <t>15～19歳</t>
    <phoneticPr fontId="2"/>
  </si>
  <si>
    <t>（各年1月1日）</t>
    <phoneticPr fontId="2"/>
  </si>
  <si>
    <t>（各年10月1日）</t>
    <phoneticPr fontId="2"/>
  </si>
  <si>
    <t>第1次産業</t>
    <phoneticPr fontId="2"/>
  </si>
  <si>
    <t>第2次産業</t>
    <phoneticPr fontId="2"/>
  </si>
  <si>
    <t>第3次産業</t>
    <phoneticPr fontId="2"/>
  </si>
  <si>
    <t>金融・保険業</t>
    <phoneticPr fontId="2"/>
  </si>
  <si>
    <t>ｻｰﾋﾞｽ業</t>
    <phoneticPr fontId="2"/>
  </si>
  <si>
    <t>.従業地、通学地による人口</t>
    <phoneticPr fontId="2"/>
  </si>
  <si>
    <t>総　　　　数</t>
    <phoneticPr fontId="2"/>
  </si>
  <si>
    <t>総　　数</t>
    <phoneticPr fontId="2"/>
  </si>
  <si>
    <t>（各年3月31日：単位 人）</t>
    <phoneticPr fontId="2"/>
  </si>
  <si>
    <t>総　　　数</t>
    <phoneticPr fontId="2"/>
  </si>
  <si>
    <t>総務部総務防災課</t>
    <rPh sb="0" eb="2">
      <t>ソウム</t>
    </rPh>
    <rPh sb="3" eb="5">
      <t>ソウム</t>
    </rPh>
    <rPh sb="5" eb="7">
      <t>ボウサイ</t>
    </rPh>
    <rPh sb="7" eb="8">
      <t>カ</t>
    </rPh>
    <phoneticPr fontId="2"/>
  </si>
  <si>
    <t>.住民基本台帳人口</t>
    <rPh sb="1" eb="3">
      <t>ジュウミン</t>
    </rPh>
    <rPh sb="3" eb="5">
      <t>キホン</t>
    </rPh>
    <rPh sb="5" eb="7">
      <t>ダイチョウ</t>
    </rPh>
    <rPh sb="7" eb="9">
      <t>ジンコウ</t>
    </rPh>
    <phoneticPr fontId="2"/>
  </si>
  <si>
    <t>（各年3月31日）</t>
    <phoneticPr fontId="2"/>
  </si>
  <si>
    <t>住　　民　　登　　録</t>
    <rPh sb="0" eb="1">
      <t>ジュウ</t>
    </rPh>
    <rPh sb="3" eb="4">
      <t>タミ</t>
    </rPh>
    <rPh sb="6" eb="7">
      <t>ノボル</t>
    </rPh>
    <rPh sb="9" eb="10">
      <t>リョク</t>
    </rPh>
    <phoneticPr fontId="2"/>
  </si>
  <si>
    <t>世 帯 数</t>
    <rPh sb="0" eb="1">
      <t>ヨ</t>
    </rPh>
    <rPh sb="2" eb="3">
      <t>オビ</t>
    </rPh>
    <rPh sb="4" eb="5">
      <t>カズ</t>
    </rPh>
    <phoneticPr fontId="2"/>
  </si>
  <si>
    <t>人　　　口</t>
    <rPh sb="0" eb="1">
      <t>ヒト</t>
    </rPh>
    <rPh sb="4" eb="5">
      <t>クチ</t>
    </rPh>
    <phoneticPr fontId="2"/>
  </si>
  <si>
    <t>総  数</t>
    <rPh sb="0" eb="1">
      <t>フサ</t>
    </rPh>
    <rPh sb="3" eb="4">
      <t>カズ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</si>
  <si>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</si>
  <si>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</si>
  <si>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世帯</t>
    <rPh sb="0" eb="2">
      <t>セタイ</t>
    </rPh>
    <phoneticPr fontId="2"/>
  </si>
  <si>
    <t>人</t>
    <rPh sb="0" eb="1">
      <t>ヒト</t>
    </rPh>
    <phoneticPr fontId="2"/>
  </si>
  <si>
    <t>温　泉出張所</t>
    <rPh sb="0" eb="1">
      <t>アツシ</t>
    </rPh>
    <rPh sb="2" eb="3">
      <t>イズミ</t>
    </rPh>
    <rPh sb="3" eb="5">
      <t>シュッチョウ</t>
    </rPh>
    <rPh sb="5" eb="6">
      <t>ジョ</t>
    </rPh>
    <phoneticPr fontId="2"/>
  </si>
  <si>
    <t>箱  根出張所</t>
    <rPh sb="0" eb="1">
      <t>ハコ</t>
    </rPh>
    <rPh sb="3" eb="4">
      <t>ネ</t>
    </rPh>
    <rPh sb="4" eb="5">
      <t>デ</t>
    </rPh>
    <rPh sb="5" eb="6">
      <t>チョウ</t>
    </rPh>
    <rPh sb="6" eb="7">
      <t>ジョ</t>
    </rPh>
    <phoneticPr fontId="2"/>
  </si>
  <si>
    <t>総     数</t>
    <phoneticPr fontId="2"/>
  </si>
  <si>
    <t>総     数</t>
    <phoneticPr fontId="2"/>
  </si>
  <si>
    <t>　　 27 年</t>
    <rPh sb="6" eb="7">
      <t>ネン</t>
    </rPh>
    <phoneticPr fontId="2"/>
  </si>
  <si>
    <t>　　 27 年度</t>
    <rPh sb="6" eb="7">
      <t>ネン</t>
    </rPh>
    <rPh sb="7" eb="8">
      <t>ド</t>
    </rPh>
    <phoneticPr fontId="2"/>
  </si>
  <si>
    <t>27 年</t>
  </si>
  <si>
    <t>　平　成　22　年</t>
    <rPh sb="1" eb="2">
      <t>タイラ</t>
    </rPh>
    <rPh sb="3" eb="4">
      <t>シゲル</t>
    </rPh>
    <rPh sb="8" eb="9">
      <t>ネン</t>
    </rPh>
    <phoneticPr fontId="2"/>
  </si>
  <si>
    <t>　27　年</t>
    <rPh sb="4" eb="5">
      <t>ネン</t>
    </rPh>
    <phoneticPr fontId="2"/>
  </si>
  <si>
    <t>-</t>
    <phoneticPr fontId="14"/>
  </si>
  <si>
    <t>0～4</t>
    <phoneticPr fontId="2"/>
  </si>
  <si>
    <t>生産年齢人口</t>
    <phoneticPr fontId="2"/>
  </si>
  <si>
    <t>（0～14歳）</t>
    <phoneticPr fontId="2"/>
  </si>
  <si>
    <t>（各年1月1日）</t>
    <phoneticPr fontId="2"/>
  </si>
  <si>
    <t>…</t>
    <phoneticPr fontId="2"/>
  </si>
  <si>
    <t>　　 28 年</t>
    <rPh sb="6" eb="7">
      <t>ネン</t>
    </rPh>
    <phoneticPr fontId="2"/>
  </si>
  <si>
    <t>　　 28 年度</t>
    <rPh sb="6" eb="7">
      <t>ネン</t>
    </rPh>
    <rPh sb="7" eb="8">
      <t>ド</t>
    </rPh>
    <phoneticPr fontId="2"/>
  </si>
  <si>
    <t>平 成 17 年</t>
    <rPh sb="0" eb="1">
      <t>タイラ</t>
    </rPh>
    <rPh sb="2" eb="3">
      <t>シゲル</t>
    </rPh>
    <phoneticPr fontId="2"/>
  </si>
  <si>
    <t>22年</t>
  </si>
  <si>
    <t>（平成27年10月1日）</t>
    <phoneticPr fontId="2"/>
  </si>
  <si>
    <t>22 年</t>
  </si>
  <si>
    <t>平　成　22　年</t>
    <rPh sb="0" eb="1">
      <t>タイラ</t>
    </rPh>
    <rPh sb="2" eb="3">
      <t>シゲル</t>
    </rPh>
    <rPh sb="7" eb="8">
      <t>ネン</t>
    </rPh>
    <phoneticPr fontId="2"/>
  </si>
  <si>
    <t>27　年</t>
    <rPh sb="3" eb="4">
      <t>ネン</t>
    </rPh>
    <phoneticPr fontId="2"/>
  </si>
  <si>
    <t>　　  29 年</t>
    <rPh sb="7" eb="8">
      <t>ネン</t>
    </rPh>
    <phoneticPr fontId="2"/>
  </si>
  <si>
    <t>２．昭和55年からの世帯数の大幅増は世帯の把握方法が昭和50年までと異なるため。</t>
    <phoneticPr fontId="2"/>
  </si>
  <si>
    <t>注）平成25年から外国人住民を含む</t>
    <phoneticPr fontId="2"/>
  </si>
  <si>
    <t>　　 29 年</t>
    <rPh sb="6" eb="7">
      <t>ネン</t>
    </rPh>
    <phoneticPr fontId="2"/>
  </si>
  <si>
    <t>　　 29 年度</t>
    <rPh sb="6" eb="7">
      <t>ネン</t>
    </rPh>
    <rPh sb="7" eb="8">
      <t>ド</t>
    </rPh>
    <phoneticPr fontId="2"/>
  </si>
  <si>
    <t>※平成30年は、住民基本台帳システム変更のため8月1日現在登録数</t>
    <phoneticPr fontId="2"/>
  </si>
  <si>
    <t>　　  30 年</t>
    <rPh sb="7" eb="8">
      <t>ネン</t>
    </rPh>
    <phoneticPr fontId="2"/>
  </si>
  <si>
    <t>28年度</t>
    <rPh sb="2" eb="4">
      <t>ネンド</t>
    </rPh>
    <phoneticPr fontId="2"/>
  </si>
  <si>
    <t xml:space="preserve"> 平成 26 年</t>
    <rPh sb="1" eb="3">
      <t>ヘイセイ</t>
    </rPh>
    <rPh sb="7" eb="8">
      <t>ネン</t>
    </rPh>
    <phoneticPr fontId="2"/>
  </si>
  <si>
    <t>　　 30 年</t>
    <rPh sb="6" eb="7">
      <t>ネン</t>
    </rPh>
    <phoneticPr fontId="2"/>
  </si>
  <si>
    <t>令和 元 年</t>
    <rPh sb="0" eb="2">
      <t>レイワ</t>
    </rPh>
    <rPh sb="3" eb="4">
      <t>モト</t>
    </rPh>
    <rPh sb="5" eb="6">
      <t>ネン</t>
    </rPh>
    <phoneticPr fontId="2"/>
  </si>
  <si>
    <t>　平成25 年度</t>
    <rPh sb="1" eb="3">
      <t>ヘイセイ</t>
    </rPh>
    <rPh sb="6" eb="7">
      <t>ネン</t>
    </rPh>
    <rPh sb="7" eb="8">
      <t>ド</t>
    </rPh>
    <phoneticPr fontId="2"/>
  </si>
  <si>
    <t>　　 30 年度</t>
    <rPh sb="6" eb="7">
      <t>ネン</t>
    </rPh>
    <rPh sb="7" eb="8">
      <t>ド</t>
    </rPh>
    <phoneticPr fontId="2"/>
  </si>
  <si>
    <t>（平成31年1月1日）</t>
    <rPh sb="1" eb="3">
      <t>ヘイセイ</t>
    </rPh>
    <rPh sb="5" eb="6">
      <t>ネン</t>
    </rPh>
    <phoneticPr fontId="2"/>
  </si>
  <si>
    <t>平成　 26 年</t>
    <rPh sb="0" eb="2">
      <t>ヘイセイ</t>
    </rPh>
    <phoneticPr fontId="2"/>
  </si>
  <si>
    <t xml:space="preserve"> 　　 27 年</t>
    <phoneticPr fontId="2"/>
  </si>
  <si>
    <t xml:space="preserve"> 　　 28 年</t>
    <phoneticPr fontId="2"/>
  </si>
  <si>
    <t xml:space="preserve"> 　　 29 年</t>
    <phoneticPr fontId="2"/>
  </si>
  <si>
    <t xml:space="preserve"> 　　 30 年</t>
    <phoneticPr fontId="2"/>
  </si>
  <si>
    <t xml:space="preserve"> 　　 31 年</t>
    <phoneticPr fontId="2"/>
  </si>
  <si>
    <t>平成 26 年</t>
    <rPh sb="0" eb="2">
      <t>ヘイセイ</t>
    </rPh>
    <phoneticPr fontId="2"/>
  </si>
  <si>
    <t>27 年</t>
    <phoneticPr fontId="2"/>
  </si>
  <si>
    <t>28 年</t>
    <phoneticPr fontId="2"/>
  </si>
  <si>
    <t>29 年</t>
    <phoneticPr fontId="2"/>
  </si>
  <si>
    <t>30 年</t>
    <phoneticPr fontId="2"/>
  </si>
  <si>
    <t>31 年</t>
    <phoneticPr fontId="2"/>
  </si>
  <si>
    <t>-</t>
    <phoneticPr fontId="2"/>
  </si>
  <si>
    <t>平成　28 年</t>
    <rPh sb="0" eb="2">
      <t>ヘイセイ</t>
    </rPh>
    <rPh sb="6" eb="7">
      <t>ネン</t>
    </rPh>
    <phoneticPr fontId="2"/>
  </si>
  <si>
    <t>　　  31 年</t>
    <rPh sb="7" eb="8">
      <t>ネン</t>
    </rPh>
    <phoneticPr fontId="2"/>
  </si>
  <si>
    <t>平成27年度</t>
    <rPh sb="0" eb="2">
      <t>ヘイセイ</t>
    </rPh>
    <rPh sb="4" eb="6">
      <t>ネンド</t>
    </rPh>
    <phoneticPr fontId="2"/>
  </si>
  <si>
    <t>29年度</t>
    <rPh sb="2" eb="4">
      <t>ネンド</t>
    </rPh>
    <phoneticPr fontId="2"/>
  </si>
  <si>
    <t>30  年  度</t>
    <rPh sb="4" eb="5">
      <t>トシ</t>
    </rPh>
    <rPh sb="7" eb="8">
      <t>タビ</t>
    </rPh>
    <phoneticPr fontId="2"/>
  </si>
  <si>
    <t>平成29年度</t>
    <rPh sb="0" eb="2">
      <t>ヘイセイ</t>
    </rPh>
    <rPh sb="4" eb="6">
      <t>ネンド</t>
    </rPh>
    <phoneticPr fontId="2"/>
  </si>
  <si>
    <t>30　年　度</t>
    <rPh sb="3" eb="4">
      <t>トシ</t>
    </rPh>
    <rPh sb="5" eb="6">
      <t>タビ</t>
    </rPh>
    <phoneticPr fontId="2"/>
  </si>
  <si>
    <t>住民票除票</t>
    <rPh sb="0" eb="2">
      <t>ジュウミン</t>
    </rPh>
    <rPh sb="2" eb="3">
      <t>ヒョウ</t>
    </rPh>
    <rPh sb="3" eb="4">
      <t>ジョ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</si>
</sst>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.0;[Red]\-#,##0.0"/>
    <numFmt numFmtId="177" formatCode="#,##0;&quot;△ &quot;#,##0"/>
    <numFmt numFmtId="178" formatCode="#,##0.0;&quot;△ &quot;#,##0.0"/>
    <numFmt numFmtId="179" formatCode="#,##0.00;&quot;△ &quot;#,##0.00"/>
    <numFmt numFmtId="180" formatCode="\(General\)"/>
    <numFmt numFmtId="181" formatCode="\(#,##0\)"/>
    <numFmt numFmtId="182" formatCode="\(#,##0\);[Red]\(\-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91">
    <xf numFmtId="0" fontId="0" fillId="0" borderId="0" xfId="0"/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 applyAlignment="1"/>
    <xf numFmtId="38" fontId="9" fillId="0" borderId="0" xfId="1" applyFont="1" applyFill="1" applyAlignment="1"/>
    <xf numFmtId="38" fontId="8" fillId="0" borderId="0" xfId="1" applyFont="1" applyFill="1" applyAlignment="1"/>
    <xf numFmtId="177" fontId="6" fillId="0" borderId="0" xfId="1" applyNumberFormat="1" applyFont="1" applyFill="1" applyAlignment="1">
      <alignment vertical="center"/>
    </xf>
    <xf numFmtId="177" fontId="6" fillId="0" borderId="0" xfId="1" applyNumberFormat="1" applyFont="1" applyFill="1" applyBorder="1" applyAlignment="1">
      <alignment vertical="center"/>
    </xf>
    <xf numFmtId="177" fontId="6" fillId="0" borderId="0" xfId="1" applyNumberFormat="1" applyFont="1" applyFill="1" applyAlignment="1"/>
    <xf numFmtId="177" fontId="6" fillId="0" borderId="0" xfId="1" applyNumberFormat="1" applyFont="1" applyFill="1" applyBorder="1" applyAlignment="1"/>
    <xf numFmtId="177" fontId="6" fillId="0" borderId="0" xfId="1" applyNumberFormat="1" applyFont="1" applyFill="1" applyAlignment="1">
      <alignment vertical="top"/>
    </xf>
    <xf numFmtId="177" fontId="8" fillId="0" borderId="0" xfId="1" applyNumberFormat="1" applyFont="1" applyFill="1" applyAlignment="1">
      <alignment vertical="top"/>
    </xf>
    <xf numFmtId="178" fontId="6" fillId="0" borderId="0" xfId="1" applyNumberFormat="1" applyFont="1" applyFill="1" applyAlignment="1">
      <alignment vertical="center"/>
    </xf>
    <xf numFmtId="178" fontId="6" fillId="0" borderId="0" xfId="1" applyNumberFormat="1" applyFont="1" applyFill="1" applyAlignment="1"/>
    <xf numFmtId="177" fontId="6" fillId="0" borderId="1" xfId="1" applyNumberFormat="1" applyFont="1" applyFill="1" applyBorder="1" applyAlignment="1"/>
    <xf numFmtId="178" fontId="6" fillId="0" borderId="0" xfId="1" applyNumberFormat="1" applyFont="1" applyFill="1" applyAlignment="1">
      <alignment vertical="top"/>
    </xf>
    <xf numFmtId="177" fontId="6" fillId="0" borderId="0" xfId="1" applyNumberFormat="1" applyFont="1" applyFill="1" applyAlignment="1">
      <alignment horizontal="center" shrinkToFit="1"/>
    </xf>
    <xf numFmtId="177" fontId="6" fillId="2" borderId="0" xfId="1" applyNumberFormat="1" applyFont="1" applyFill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0" xfId="1" applyNumberFormat="1" applyFont="1" applyFill="1" applyAlignment="1"/>
    <xf numFmtId="177" fontId="6" fillId="2" borderId="0" xfId="1" applyNumberFormat="1" applyFont="1" applyFill="1" applyBorder="1" applyAlignment="1"/>
    <xf numFmtId="38" fontId="6" fillId="2" borderId="0" xfId="1" applyFont="1" applyFill="1" applyAlignment="1">
      <alignment vertical="center"/>
    </xf>
    <xf numFmtId="38" fontId="6" fillId="2" borderId="0" xfId="1" applyFont="1" applyFill="1" applyAlignment="1"/>
    <xf numFmtId="38" fontId="9" fillId="2" borderId="0" xfId="1" applyFont="1" applyFill="1" applyAlignment="1">
      <alignment vertical="center"/>
    </xf>
    <xf numFmtId="38" fontId="8" fillId="2" borderId="0" xfId="1" applyFont="1" applyFill="1" applyAlignment="1"/>
    <xf numFmtId="38" fontId="9" fillId="2" borderId="0" xfId="1" applyFont="1" applyFill="1" applyAlignment="1"/>
    <xf numFmtId="177" fontId="6" fillId="2" borderId="0" xfId="1" applyNumberFormat="1" applyFont="1" applyFill="1"/>
    <xf numFmtId="177" fontId="6" fillId="2" borderId="0" xfId="1" applyNumberFormat="1" applyFont="1" applyFill="1" applyBorder="1"/>
    <xf numFmtId="177" fontId="8" fillId="2" borderId="0" xfId="1" applyNumberFormat="1" applyFont="1" applyFill="1"/>
    <xf numFmtId="178" fontId="6" fillId="2" borderId="0" xfId="1" applyNumberFormat="1" applyFont="1" applyFill="1" applyAlignment="1">
      <alignment vertical="center"/>
    </xf>
    <xf numFmtId="177" fontId="8" fillId="2" borderId="0" xfId="1" applyNumberFormat="1" applyFont="1" applyFill="1" applyAlignment="1">
      <alignment vertical="top"/>
    </xf>
    <xf numFmtId="178" fontId="6" fillId="2" borderId="0" xfId="1" applyNumberFormat="1" applyFont="1" applyFill="1" applyAlignment="1"/>
    <xf numFmtId="177" fontId="6" fillId="2" borderId="0" xfId="1" applyNumberFormat="1" applyFont="1" applyFill="1" applyBorder="1" applyAlignment="1">
      <alignment horizontal="distributed" vertical="center" justifyLastLine="1"/>
    </xf>
    <xf numFmtId="177" fontId="6" fillId="2" borderId="0" xfId="1" applyNumberFormat="1" applyFont="1" applyFill="1" applyAlignment="1">
      <alignment horizontal="distributed" vertical="center" justifyLastLine="1"/>
    </xf>
    <xf numFmtId="177" fontId="8" fillId="0" borderId="0" xfId="1" applyNumberFormat="1" applyFont="1" applyFill="1" applyAlignment="1">
      <alignment vertical="center"/>
    </xf>
    <xf numFmtId="177" fontId="6" fillId="3" borderId="0" xfId="1" applyNumberFormat="1" applyFont="1" applyFill="1" applyAlignment="1"/>
    <xf numFmtId="177" fontId="6" fillId="3" borderId="0" xfId="1" quotePrefix="1" applyNumberFormat="1" applyFont="1" applyFill="1" applyAlignment="1">
      <alignment vertical="center"/>
    </xf>
    <xf numFmtId="38" fontId="6" fillId="3" borderId="0" xfId="1" applyFont="1" applyFill="1" applyAlignment="1"/>
    <xf numFmtId="38" fontId="6" fillId="3" borderId="0" xfId="1" applyFont="1" applyFill="1" applyAlignment="1">
      <alignment vertical="center"/>
    </xf>
    <xf numFmtId="38" fontId="6" fillId="3" borderId="3" xfId="1" applyFont="1" applyFill="1" applyBorder="1" applyAlignment="1">
      <alignment horizontal="distributed" vertical="center" justifyLastLine="1"/>
    </xf>
    <xf numFmtId="177" fontId="6" fillId="3" borderId="6" xfId="1" applyNumberFormat="1" applyFont="1" applyFill="1" applyBorder="1" applyAlignment="1">
      <alignment horizontal="distributed" vertical="center" justifyLastLine="1"/>
    </xf>
    <xf numFmtId="177" fontId="6" fillId="3" borderId="2" xfId="1" applyNumberFormat="1" applyFont="1" applyFill="1" applyBorder="1" applyAlignment="1">
      <alignment horizontal="distributed" vertical="center" justifyLastLine="1"/>
    </xf>
    <xf numFmtId="177" fontId="8" fillId="3" borderId="0" xfId="1" applyNumberFormat="1" applyFont="1" applyFill="1" applyAlignment="1">
      <alignment vertical="top"/>
    </xf>
    <xf numFmtId="177" fontId="7" fillId="3" borderId="0" xfId="1" applyNumberFormat="1" applyFont="1" applyFill="1" applyAlignment="1">
      <alignment vertical="top"/>
    </xf>
    <xf numFmtId="38" fontId="7" fillId="3" borderId="0" xfId="1" applyFont="1" applyFill="1" applyAlignment="1">
      <alignment horizontal="right" vertical="top"/>
    </xf>
    <xf numFmtId="38" fontId="13" fillId="3" borderId="0" xfId="1" applyFont="1" applyFill="1" applyAlignment="1">
      <alignment vertical="center"/>
    </xf>
    <xf numFmtId="38" fontId="5" fillId="3" borderId="0" xfId="1" applyFont="1" applyFill="1" applyAlignment="1">
      <alignment vertical="center"/>
    </xf>
    <xf numFmtId="176" fontId="5" fillId="3" borderId="0" xfId="1" applyNumberFormat="1" applyFont="1" applyFill="1" applyAlignment="1">
      <alignment vertical="center"/>
    </xf>
    <xf numFmtId="40" fontId="5" fillId="3" borderId="0" xfId="1" applyNumberFormat="1" applyFont="1" applyFill="1" applyAlignment="1">
      <alignment vertical="center"/>
    </xf>
    <xf numFmtId="176" fontId="6" fillId="3" borderId="0" xfId="1" applyNumberFormat="1" applyFont="1" applyFill="1" applyAlignment="1">
      <alignment vertical="center"/>
    </xf>
    <xf numFmtId="38" fontId="6" fillId="3" borderId="0" xfId="1" applyFont="1" applyFill="1" applyAlignment="1">
      <alignment vertical="top"/>
    </xf>
    <xf numFmtId="176" fontId="6" fillId="3" borderId="0" xfId="1" applyNumberFormat="1" applyFont="1" applyFill="1" applyAlignment="1"/>
    <xf numFmtId="38" fontId="9" fillId="3" borderId="0" xfId="1" applyFont="1" applyFill="1" applyAlignment="1"/>
    <xf numFmtId="38" fontId="8" fillId="3" borderId="0" xfId="1" applyFont="1" applyFill="1" applyAlignment="1"/>
    <xf numFmtId="38" fontId="8" fillId="3" borderId="10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left" vertical="center"/>
    </xf>
    <xf numFmtId="38" fontId="8" fillId="3" borderId="0" xfId="1" applyFont="1" applyFill="1" applyAlignment="1">
      <alignment vertical="center"/>
    </xf>
    <xf numFmtId="176" fontId="8" fillId="3" borderId="0" xfId="1" applyNumberFormat="1" applyFont="1" applyFill="1" applyAlignment="1">
      <alignment vertical="center"/>
    </xf>
    <xf numFmtId="40" fontId="8" fillId="3" borderId="0" xfId="1" applyNumberFormat="1" applyFont="1" applyFill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8" fillId="3" borderId="10" xfId="1" applyFont="1" applyFill="1" applyBorder="1" applyAlignment="1">
      <alignment horizontal="center"/>
    </xf>
    <xf numFmtId="38" fontId="8" fillId="3" borderId="10" xfId="1" applyFont="1" applyFill="1" applyBorder="1" applyAlignment="1">
      <alignment horizontal="left"/>
    </xf>
    <xf numFmtId="38" fontId="8" fillId="3" borderId="10" xfId="1" applyFont="1" applyFill="1" applyBorder="1" applyAlignment="1">
      <alignment horizontal="right"/>
    </xf>
    <xf numFmtId="177" fontId="6" fillId="3" borderId="0" xfId="1" applyNumberFormat="1" applyFont="1" applyFill="1" applyAlignment="1">
      <alignment vertical="center"/>
    </xf>
    <xf numFmtId="177" fontId="6" fillId="3" borderId="0" xfId="1" applyNumberFormat="1" applyFont="1" applyFill="1" applyBorder="1" applyAlignment="1">
      <alignment vertical="center"/>
    </xf>
    <xf numFmtId="177" fontId="6" fillId="3" borderId="0" xfId="1" applyNumberFormat="1" applyFont="1" applyFill="1" applyAlignment="1">
      <alignment horizontal="center"/>
    </xf>
    <xf numFmtId="177" fontId="6" fillId="3" borderId="0" xfId="1" applyNumberFormat="1" applyFont="1" applyFill="1" applyAlignment="1">
      <alignment horizontal="right"/>
    </xf>
    <xf numFmtId="177" fontId="6" fillId="3" borderId="0" xfId="1" applyNumberFormat="1" applyFont="1" applyFill="1" applyBorder="1" applyAlignment="1">
      <alignment horizontal="right"/>
    </xf>
    <xf numFmtId="177" fontId="6" fillId="3" borderId="0" xfId="1" applyNumberFormat="1" applyFont="1" applyFill="1" applyAlignment="1">
      <alignment vertical="top"/>
    </xf>
    <xf numFmtId="177" fontId="6" fillId="3" borderId="0" xfId="1" applyNumberFormat="1" applyFont="1" applyFill="1" applyBorder="1" applyAlignment="1"/>
    <xf numFmtId="177" fontId="6" fillId="3" borderId="1" xfId="1" applyNumberFormat="1" applyFont="1" applyFill="1" applyBorder="1" applyAlignment="1">
      <alignment horizontal="centerContinuous" vertical="center"/>
    </xf>
    <xf numFmtId="177" fontId="6" fillId="3" borderId="6" xfId="1" applyNumberFormat="1" applyFont="1" applyFill="1" applyBorder="1" applyAlignment="1">
      <alignment horizontal="centerContinuous" vertical="center"/>
    </xf>
    <xf numFmtId="177" fontId="8" fillId="3" borderId="0" xfId="1" applyNumberFormat="1" applyFont="1" applyFill="1" applyBorder="1" applyAlignment="1">
      <alignment vertical="top"/>
    </xf>
    <xf numFmtId="177" fontId="8" fillId="3" borderId="0" xfId="1" applyNumberFormat="1" applyFont="1" applyFill="1" applyBorder="1" applyAlignment="1">
      <alignment horizontal="left" vertical="top"/>
    </xf>
    <xf numFmtId="177" fontId="8" fillId="3" borderId="0" xfId="1" applyNumberFormat="1" applyFont="1" applyFill="1" applyBorder="1" applyAlignment="1">
      <alignment horizontal="right" vertical="top"/>
    </xf>
    <xf numFmtId="177" fontId="6" fillId="3" borderId="0" xfId="1" applyNumberFormat="1" applyFont="1" applyFill="1"/>
    <xf numFmtId="177" fontId="6" fillId="3" borderId="13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Continuous" vertical="center"/>
    </xf>
    <xf numFmtId="177" fontId="6" fillId="3" borderId="1" xfId="1" applyNumberFormat="1" applyFont="1" applyFill="1" applyBorder="1" applyAlignment="1">
      <alignment vertical="center"/>
    </xf>
    <xf numFmtId="177" fontId="6" fillId="3" borderId="2" xfId="1" applyNumberFormat="1" applyFont="1" applyFill="1" applyBorder="1" applyAlignment="1">
      <alignment horizontal="centerContinuous" vertical="center"/>
    </xf>
    <xf numFmtId="177" fontId="6" fillId="3" borderId="0" xfId="1" applyNumberFormat="1" applyFont="1" applyFill="1" applyBorder="1"/>
    <xf numFmtId="177" fontId="6" fillId="3" borderId="17" xfId="1" applyNumberFormat="1" applyFont="1" applyFill="1" applyBorder="1" applyAlignment="1">
      <alignment horizontal="centerContinuous" vertical="center"/>
    </xf>
    <xf numFmtId="177" fontId="6" fillId="3" borderId="12" xfId="1" applyNumberFormat="1" applyFont="1" applyFill="1" applyBorder="1" applyAlignment="1">
      <alignment horizontal="centerContinuous" vertical="center"/>
    </xf>
    <xf numFmtId="177" fontId="6" fillId="3" borderId="1" xfId="1" applyNumberFormat="1" applyFont="1" applyFill="1" applyBorder="1" applyAlignment="1">
      <alignment horizontal="centerContinuous"/>
    </xf>
    <xf numFmtId="177" fontId="6" fillId="3" borderId="0" xfId="1" applyNumberFormat="1" applyFont="1" applyFill="1" applyBorder="1" applyAlignment="1">
      <alignment horizontal="centerContinuous"/>
    </xf>
    <xf numFmtId="177" fontId="6" fillId="3" borderId="1" xfId="1" applyNumberFormat="1" applyFont="1" applyFill="1" applyBorder="1"/>
    <xf numFmtId="177" fontId="6" fillId="3" borderId="6" xfId="1" applyNumberFormat="1" applyFont="1" applyFill="1" applyBorder="1"/>
    <xf numFmtId="177" fontId="6" fillId="3" borderId="2" xfId="1" applyNumberFormat="1" applyFont="1" applyFill="1" applyBorder="1"/>
    <xf numFmtId="177" fontId="8" fillId="3" borderId="0" xfId="1" applyNumberFormat="1" applyFont="1" applyFill="1" applyBorder="1"/>
    <xf numFmtId="38" fontId="12" fillId="3" borderId="0" xfId="1" applyFont="1" applyFill="1" applyBorder="1" applyAlignment="1"/>
    <xf numFmtId="178" fontId="6" fillId="3" borderId="0" xfId="1" applyNumberFormat="1" applyFont="1" applyFill="1" applyAlignment="1">
      <alignment vertical="center"/>
    </xf>
    <xf numFmtId="177" fontId="8" fillId="3" borderId="0" xfId="1" applyNumberFormat="1" applyFont="1" applyFill="1"/>
    <xf numFmtId="178" fontId="8" fillId="3" borderId="0" xfId="1" applyNumberFormat="1" applyFont="1" applyFill="1"/>
    <xf numFmtId="178" fontId="6" fillId="3" borderId="3" xfId="1" applyNumberFormat="1" applyFont="1" applyFill="1" applyBorder="1" applyAlignment="1">
      <alignment horizontal="center" vertical="center"/>
    </xf>
    <xf numFmtId="178" fontId="8" fillId="3" borderId="0" xfId="1" applyNumberFormat="1" applyFont="1" applyFill="1" applyBorder="1"/>
    <xf numFmtId="177" fontId="6" fillId="3" borderId="0" xfId="1" applyNumberFormat="1" applyFont="1" applyFill="1" applyAlignment="1">
      <alignment vertical="top" shrinkToFit="1"/>
    </xf>
    <xf numFmtId="177" fontId="6" fillId="3" borderId="0" xfId="1" applyNumberFormat="1" applyFont="1" applyFill="1" applyBorder="1" applyAlignment="1">
      <alignment horizontal="distributed" vertical="center" shrinkToFit="1"/>
    </xf>
    <xf numFmtId="177" fontId="6" fillId="3" borderId="0" xfId="1" applyNumberFormat="1" applyFont="1" applyFill="1" applyBorder="1" applyAlignment="1">
      <alignment horizontal="center" vertical="center" shrinkToFit="1"/>
    </xf>
    <xf numFmtId="177" fontId="6" fillId="3" borderId="0" xfId="1" applyNumberFormat="1" applyFont="1" applyFill="1" applyBorder="1" applyAlignment="1">
      <alignment horizontal="distributed" vertical="center" wrapText="1"/>
    </xf>
    <xf numFmtId="177" fontId="6" fillId="3" borderId="0" xfId="1" applyNumberFormat="1" applyFont="1" applyFill="1" applyAlignment="1">
      <alignment horizontal="centerContinuous" vertical="center"/>
    </xf>
    <xf numFmtId="177" fontId="6" fillId="3" borderId="0" xfId="1" applyNumberFormat="1" applyFont="1" applyFill="1" applyAlignment="1">
      <alignment horizontal="right" vertical="center"/>
    </xf>
    <xf numFmtId="38" fontId="6" fillId="3" borderId="0" xfId="1" applyFont="1" applyFill="1" applyAlignment="1">
      <alignment horizontal="right" vertical="center"/>
    </xf>
    <xf numFmtId="177" fontId="6" fillId="3" borderId="0" xfId="1" applyNumberFormat="1" applyFont="1" applyFill="1" applyAlignment="1">
      <alignment horizontal="centerContinuous"/>
    </xf>
    <xf numFmtId="38" fontId="6" fillId="3" borderId="0" xfId="1" applyFont="1" applyFill="1" applyAlignment="1">
      <alignment horizontal="right"/>
    </xf>
    <xf numFmtId="177" fontId="6" fillId="3" borderId="6" xfId="1" applyNumberFormat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/>
    </xf>
    <xf numFmtId="177" fontId="8" fillId="3" borderId="0" xfId="1" applyNumberFormat="1" applyFont="1" applyFill="1" applyAlignment="1">
      <alignment vertical="center"/>
    </xf>
    <xf numFmtId="38" fontId="8" fillId="3" borderId="0" xfId="1" applyFont="1" applyFill="1" applyAlignment="1">
      <alignment horizontal="right" vertical="top"/>
    </xf>
    <xf numFmtId="177" fontId="6" fillId="3" borderId="0" xfId="1" applyNumberFormat="1" applyFont="1" applyFill="1" applyAlignment="1">
      <alignment horizontal="distributed" vertical="center"/>
    </xf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/>
    </xf>
    <xf numFmtId="38" fontId="6" fillId="3" borderId="3" xfId="1" applyFont="1" applyFill="1" applyBorder="1" applyAlignment="1">
      <alignment horizontal="center" vertical="center"/>
    </xf>
    <xf numFmtId="38" fontId="6" fillId="3" borderId="0" xfId="1" applyFont="1" applyFill="1" applyBorder="1" applyAlignment="1"/>
    <xf numFmtId="38" fontId="8" fillId="3" borderId="0" xfId="1" applyFont="1" applyFill="1" applyBorder="1" applyAlignment="1">
      <alignment horizontal="left" vertical="top"/>
    </xf>
    <xf numFmtId="38" fontId="9" fillId="3" borderId="0" xfId="1" applyFont="1" applyFill="1" applyAlignment="1">
      <alignment vertical="center"/>
    </xf>
    <xf numFmtId="176" fontId="9" fillId="3" borderId="0" xfId="1" applyNumberFormat="1" applyFont="1" applyFill="1" applyAlignment="1">
      <alignment vertical="center"/>
    </xf>
    <xf numFmtId="40" fontId="9" fillId="3" borderId="0" xfId="1" applyNumberFormat="1" applyFont="1" applyFill="1" applyAlignment="1">
      <alignment vertical="center"/>
    </xf>
    <xf numFmtId="176" fontId="9" fillId="3" borderId="0" xfId="1" applyNumberFormat="1" applyFont="1" applyFill="1" applyAlignment="1"/>
    <xf numFmtId="40" fontId="9" fillId="3" borderId="0" xfId="1" applyNumberFormat="1" applyFont="1" applyFill="1" applyAlignment="1"/>
    <xf numFmtId="38" fontId="9" fillId="3" borderId="0" xfId="1" applyFont="1" applyFill="1" applyBorder="1" applyAlignment="1"/>
    <xf numFmtId="177" fontId="6" fillId="3" borderId="0" xfId="1" applyNumberFormat="1" applyFont="1" applyFill="1" applyAlignment="1">
      <alignment horizontal="center" vertical="center"/>
    </xf>
    <xf numFmtId="176" fontId="11" fillId="3" borderId="0" xfId="1" applyNumberFormat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vertical="center"/>
    </xf>
    <xf numFmtId="178" fontId="6" fillId="3" borderId="0" xfId="1" applyNumberFormat="1" applyFont="1" applyFill="1" applyBorder="1"/>
    <xf numFmtId="178" fontId="6" fillId="3" borderId="0" xfId="1" applyNumberFormat="1" applyFont="1" applyFill="1"/>
    <xf numFmtId="177" fontId="6" fillId="3" borderId="0" xfId="1" applyNumberFormat="1" applyFont="1" applyFill="1" applyAlignment="1">
      <alignment shrinkToFit="1"/>
    </xf>
    <xf numFmtId="177" fontId="6" fillId="3" borderId="0" xfId="1" applyNumberFormat="1" applyFont="1" applyFill="1" applyAlignment="1">
      <alignment horizontal="distributed" vertical="center" justifyLastLine="1"/>
    </xf>
    <xf numFmtId="177" fontId="6" fillId="3" borderId="3" xfId="1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vertical="center"/>
    </xf>
    <xf numFmtId="40" fontId="6" fillId="0" borderId="8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40" fontId="6" fillId="0" borderId="8" xfId="1" applyNumberFormat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horizontal="center" vertical="center"/>
    </xf>
    <xf numFmtId="177" fontId="7" fillId="0" borderId="9" xfId="1" applyNumberFormat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centerContinuous" vertical="center"/>
    </xf>
    <xf numFmtId="177" fontId="6" fillId="0" borderId="8" xfId="1" applyNumberFormat="1" applyFont="1" applyFill="1" applyBorder="1" applyAlignment="1">
      <alignment horizontal="centerContinuous" vertical="center"/>
    </xf>
    <xf numFmtId="177" fontId="7" fillId="0" borderId="4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177" fontId="6" fillId="0" borderId="6" xfId="1" applyNumberFormat="1" applyFont="1" applyFill="1" applyBorder="1" applyAlignment="1">
      <alignment horizontal="centerContinuous" vertical="center"/>
    </xf>
    <xf numFmtId="177" fontId="6" fillId="0" borderId="9" xfId="1" applyNumberFormat="1" applyFont="1" applyFill="1" applyBorder="1" applyAlignment="1">
      <alignment horizontal="centerContinuous" vertical="center"/>
    </xf>
    <xf numFmtId="177" fontId="7" fillId="0" borderId="7" xfId="1" applyNumberFormat="1" applyFont="1" applyFill="1" applyBorder="1" applyAlignment="1">
      <alignment horizontal="right" vertical="center"/>
    </xf>
    <xf numFmtId="177" fontId="7" fillId="0" borderId="9" xfId="1" applyNumberFormat="1" applyFont="1" applyFill="1" applyBorder="1" applyAlignment="1">
      <alignment horizontal="right" vertical="center"/>
    </xf>
    <xf numFmtId="177" fontId="6" fillId="0" borderId="0" xfId="1" applyNumberFormat="1" applyFont="1" applyFill="1"/>
    <xf numFmtId="177" fontId="6" fillId="0" borderId="0" xfId="1" applyNumberFormat="1" applyFont="1" applyFill="1" applyAlignment="1">
      <alignment horizontal="center"/>
    </xf>
    <xf numFmtId="177" fontId="6" fillId="0" borderId="13" xfId="1" applyNumberFormat="1" applyFont="1" applyFill="1" applyBorder="1" applyAlignment="1">
      <alignment horizontal="center" vertical="center"/>
    </xf>
    <xf numFmtId="177" fontId="6" fillId="0" borderId="15" xfId="1" applyNumberFormat="1" applyFont="1" applyFill="1" applyBorder="1" applyAlignment="1">
      <alignment horizontal="center"/>
    </xf>
    <xf numFmtId="177" fontId="6" fillId="0" borderId="0" xfId="1" applyNumberFormat="1" applyFont="1" applyFill="1" applyBorder="1" applyAlignment="1">
      <alignment horizontal="center"/>
    </xf>
    <xf numFmtId="177" fontId="6" fillId="0" borderId="2" xfId="1" applyNumberFormat="1" applyFont="1" applyFill="1" applyBorder="1" applyAlignment="1">
      <alignment horizontal="center"/>
    </xf>
    <xf numFmtId="177" fontId="8" fillId="0" borderId="0" xfId="1" applyNumberFormat="1" applyFont="1" applyFill="1" applyBorder="1"/>
    <xf numFmtId="177" fontId="8" fillId="0" borderId="0" xfId="1" applyNumberFormat="1" applyFont="1" applyFill="1" applyBorder="1" applyAlignment="1">
      <alignment horizontal="right"/>
    </xf>
    <xf numFmtId="177" fontId="8" fillId="0" borderId="0" xfId="1" applyNumberFormat="1" applyFont="1" applyFill="1" applyBorder="1" applyAlignment="1">
      <alignment horizontal="center"/>
    </xf>
    <xf numFmtId="177" fontId="6" fillId="0" borderId="0" xfId="1" applyNumberFormat="1" applyFont="1" applyFill="1" applyBorder="1"/>
    <xf numFmtId="177" fontId="6" fillId="0" borderId="0" xfId="1" applyNumberFormat="1" applyFont="1" applyFill="1" applyBorder="1" applyAlignment="1">
      <alignment horizontal="right"/>
    </xf>
    <xf numFmtId="177" fontId="6" fillId="0" borderId="0" xfId="1" applyNumberFormat="1" applyFont="1" applyFill="1" applyBorder="1" applyAlignment="1">
      <alignment horizontal="centerContinuous" vertical="center"/>
    </xf>
    <xf numFmtId="177" fontId="8" fillId="0" borderId="4" xfId="1" applyNumberFormat="1" applyFont="1" applyFill="1" applyBorder="1" applyAlignment="1">
      <alignment horizontal="right" vertical="center"/>
    </xf>
    <xf numFmtId="178" fontId="8" fillId="0" borderId="4" xfId="1" applyNumberFormat="1" applyFont="1" applyFill="1" applyBorder="1" applyAlignment="1">
      <alignment horizontal="right" vertical="center"/>
    </xf>
    <xf numFmtId="177" fontId="8" fillId="0" borderId="0" xfId="1" applyNumberFormat="1" applyFont="1" applyFill="1" applyBorder="1" applyAlignment="1">
      <alignment horizontal="right" vertical="center"/>
    </xf>
    <xf numFmtId="178" fontId="8" fillId="0" borderId="0" xfId="1" applyNumberFormat="1" applyFont="1" applyFill="1" applyBorder="1"/>
    <xf numFmtId="177" fontId="8" fillId="0" borderId="0" xfId="1" applyNumberFormat="1" applyFont="1" applyFill="1"/>
    <xf numFmtId="178" fontId="8" fillId="0" borderId="0" xfId="1" applyNumberFormat="1" applyFont="1" applyFill="1"/>
    <xf numFmtId="177" fontId="6" fillId="0" borderId="12" xfId="1" applyNumberFormat="1" applyFont="1" applyFill="1" applyBorder="1" applyAlignment="1">
      <alignment horizontal="centerContinuous" vertical="center"/>
    </xf>
    <xf numFmtId="177" fontId="6" fillId="0" borderId="17" xfId="1" applyNumberFormat="1" applyFont="1" applyFill="1" applyBorder="1" applyAlignment="1">
      <alignment horizontal="centerContinuous" vertical="center"/>
    </xf>
    <xf numFmtId="177" fontId="6" fillId="0" borderId="14" xfId="1" applyNumberFormat="1" applyFont="1" applyFill="1" applyBorder="1" applyAlignment="1">
      <alignment horizontal="centerContinuous" vertical="center"/>
    </xf>
    <xf numFmtId="38" fontId="6" fillId="0" borderId="7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vertical="center"/>
    </xf>
    <xf numFmtId="177" fontId="6" fillId="0" borderId="6" xfId="1" applyNumberFormat="1" applyFont="1" applyFill="1" applyBorder="1" applyAlignment="1">
      <alignment vertical="center"/>
    </xf>
    <xf numFmtId="177" fontId="6" fillId="0" borderId="2" xfId="1" applyNumberFormat="1" applyFont="1" applyFill="1" applyBorder="1" applyAlignment="1">
      <alignment vertical="center"/>
    </xf>
    <xf numFmtId="38" fontId="6" fillId="0" borderId="0" xfId="1" applyFont="1" applyFill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/>
    </xf>
    <xf numFmtId="177" fontId="8" fillId="0" borderId="1" xfId="1" applyNumberFormat="1" applyFont="1" applyFill="1" applyBorder="1" applyAlignment="1">
      <alignment vertical="center"/>
    </xf>
    <xf numFmtId="177" fontId="8" fillId="0" borderId="0" xfId="1" applyNumberFormat="1" applyFont="1" applyFill="1" applyBorder="1" applyAlignment="1">
      <alignment vertical="center"/>
    </xf>
    <xf numFmtId="38" fontId="8" fillId="0" borderId="4" xfId="1" applyFont="1" applyFill="1" applyBorder="1" applyAlignment="1">
      <alignment horizontal="right" vertical="center"/>
    </xf>
    <xf numFmtId="177" fontId="3" fillId="0" borderId="24" xfId="1" applyNumberFormat="1" applyFont="1" applyFill="1" applyBorder="1" applyAlignment="1">
      <alignment horizontal="center" vertical="center"/>
    </xf>
    <xf numFmtId="177" fontId="3" fillId="0" borderId="24" xfId="1" applyNumberFormat="1" applyFont="1" applyFill="1" applyBorder="1" applyAlignment="1">
      <alignment vertical="center"/>
    </xf>
    <xf numFmtId="177" fontId="3" fillId="0" borderId="24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center" vertical="center"/>
    </xf>
    <xf numFmtId="177" fontId="6" fillId="0" borderId="7" xfId="1" applyNumberFormat="1" applyFont="1" applyFill="1" applyBorder="1" applyAlignment="1">
      <alignment horizontal="center" vertical="center"/>
    </xf>
    <xf numFmtId="177" fontId="6" fillId="0" borderId="7" xfId="1" applyNumberFormat="1" applyFont="1" applyFill="1" applyBorder="1" applyAlignment="1">
      <alignment horizontal="right" vertical="center"/>
    </xf>
    <xf numFmtId="177" fontId="3" fillId="0" borderId="5" xfId="1" applyNumberFormat="1" applyFont="1" applyFill="1" applyBorder="1" applyAlignment="1">
      <alignment vertical="center"/>
    </xf>
    <xf numFmtId="177" fontId="3" fillId="0" borderId="5" xfId="1" applyNumberFormat="1" applyFont="1" applyFill="1" applyBorder="1" applyAlignment="1">
      <alignment horizontal="right" vertical="center"/>
    </xf>
    <xf numFmtId="177" fontId="6" fillId="0" borderId="25" xfId="1" applyNumberFormat="1" applyFont="1" applyFill="1" applyBorder="1" applyAlignment="1">
      <alignment horizontal="center" vertical="center"/>
    </xf>
    <xf numFmtId="177" fontId="6" fillId="0" borderId="25" xfId="1" applyNumberFormat="1" applyFont="1" applyFill="1" applyBorder="1" applyAlignment="1">
      <alignment horizontal="right" vertical="center"/>
    </xf>
    <xf numFmtId="177" fontId="6" fillId="0" borderId="0" xfId="1" applyNumberFormat="1" applyFont="1" applyFill="1" applyBorder="1" applyAlignment="1">
      <alignment horizontal="right" vertical="center"/>
    </xf>
    <xf numFmtId="178" fontId="6" fillId="0" borderId="4" xfId="1" applyNumberFormat="1" applyFont="1" applyFill="1" applyBorder="1" applyAlignment="1">
      <alignment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16" xfId="1" applyNumberFormat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182" fontId="3" fillId="0" borderId="4" xfId="1" applyNumberFormat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center" vertical="center" shrinkToFit="1"/>
    </xf>
    <xf numFmtId="181" fontId="3" fillId="0" borderId="4" xfId="1" applyNumberFormat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distributed" vertical="center" justifyLastLine="1" shrinkToFit="1"/>
    </xf>
    <xf numFmtId="38" fontId="8" fillId="0" borderId="3" xfId="1" applyFont="1" applyFill="1" applyBorder="1" applyAlignment="1">
      <alignment horizontal="center" vertical="center" wrapText="1" shrinkToFit="1"/>
    </xf>
    <xf numFmtId="38" fontId="7" fillId="0" borderId="3" xfId="1" applyFont="1" applyFill="1" applyBorder="1" applyAlignment="1">
      <alignment horizontal="center" vertical="center" wrapText="1" shrinkToFit="1"/>
    </xf>
    <xf numFmtId="38" fontId="7" fillId="0" borderId="3" xfId="1" applyFont="1" applyFill="1" applyBorder="1" applyAlignment="1">
      <alignment horizontal="distributed" vertical="center" wrapText="1" shrinkToFit="1"/>
    </xf>
    <xf numFmtId="38" fontId="8" fillId="3" borderId="2" xfId="1" applyFont="1" applyFill="1" applyBorder="1" applyAlignment="1">
      <alignment horizontal="right"/>
    </xf>
    <xf numFmtId="38" fontId="8" fillId="3" borderId="1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vertical="center"/>
    </xf>
    <xf numFmtId="177" fontId="7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center"/>
    </xf>
    <xf numFmtId="177" fontId="7" fillId="3" borderId="0" xfId="1" applyNumberFormat="1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2" xfId="1" applyNumberFormat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center"/>
    </xf>
    <xf numFmtId="177" fontId="6" fillId="3" borderId="0" xfId="1" applyNumberFormat="1" applyFont="1" applyFill="1" applyBorder="1" applyAlignment="1">
      <alignment horizontal="center"/>
    </xf>
    <xf numFmtId="177" fontId="6" fillId="3" borderId="1" xfId="1" applyNumberFormat="1" applyFont="1" applyFill="1" applyBorder="1" applyAlignment="1">
      <alignment horizontal="distributed" vertical="center"/>
    </xf>
    <xf numFmtId="177" fontId="6" fillId="3" borderId="0" xfId="1" applyNumberFormat="1" applyFont="1" applyFill="1" applyBorder="1" applyAlignment="1">
      <alignment horizontal="distributed" vertical="center"/>
    </xf>
    <xf numFmtId="177" fontId="6" fillId="3" borderId="2" xfId="1" applyNumberFormat="1" applyFont="1" applyFill="1" applyBorder="1" applyAlignment="1">
      <alignment horizontal="distributed" vertical="center"/>
    </xf>
    <xf numFmtId="38" fontId="6" fillId="0" borderId="3" xfId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distributed" vertical="center" justifyLastLine="1"/>
    </xf>
    <xf numFmtId="177" fontId="6" fillId="3" borderId="0" xfId="1" applyNumberFormat="1" applyFont="1" applyFill="1" applyBorder="1" applyAlignment="1">
      <alignment horizontal="distributed" vertical="center" justifyLastLine="1"/>
    </xf>
    <xf numFmtId="38" fontId="16" fillId="0" borderId="4" xfId="1" applyFont="1" applyFill="1" applyBorder="1" applyAlignment="1">
      <alignment horizontal="right" vertical="center"/>
    </xf>
    <xf numFmtId="38" fontId="16" fillId="0" borderId="7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177" fontId="10" fillId="3" borderId="1" xfId="1" applyNumberFormat="1" applyFont="1" applyFill="1" applyBorder="1" applyAlignment="1">
      <alignment horizontal="distributed" vertical="center" justifyLastLine="1"/>
    </xf>
    <xf numFmtId="177" fontId="10" fillId="3" borderId="0" xfId="1" applyNumberFormat="1" applyFont="1" applyFill="1" applyBorder="1" applyAlignment="1">
      <alignment horizontal="distributed" vertical="center" justifyLastLine="1"/>
    </xf>
    <xf numFmtId="38" fontId="6" fillId="0" borderId="6" xfId="1" applyFont="1" applyFill="1" applyBorder="1" applyAlignment="1">
      <alignment vertical="center"/>
    </xf>
    <xf numFmtId="177" fontId="3" fillId="0" borderId="5" xfId="1" applyNumberFormat="1" applyFont="1" applyFill="1" applyBorder="1" applyAlignment="1">
      <alignment horizontal="center" vertical="center"/>
    </xf>
    <xf numFmtId="177" fontId="17" fillId="0" borderId="4" xfId="1" applyNumberFormat="1" applyFont="1" applyFill="1" applyBorder="1" applyAlignment="1">
      <alignment vertical="center"/>
    </xf>
    <xf numFmtId="177" fontId="17" fillId="0" borderId="7" xfId="1" applyNumberFormat="1" applyFont="1" applyFill="1" applyBorder="1" applyAlignment="1">
      <alignment vertical="center"/>
    </xf>
    <xf numFmtId="177" fontId="17" fillId="0" borderId="25" xfId="1" applyNumberFormat="1" applyFont="1" applyFill="1" applyBorder="1" applyAlignment="1">
      <alignment vertical="center"/>
    </xf>
    <xf numFmtId="38" fontId="10" fillId="0" borderId="4" xfId="1" applyFont="1" applyFill="1" applyBorder="1" applyAlignment="1">
      <alignment horizontal="right" vertical="center"/>
    </xf>
    <xf numFmtId="177" fontId="6" fillId="0" borderId="12" xfId="1" applyNumberFormat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177" fontId="6" fillId="0" borderId="3" xfId="1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176" fontId="3" fillId="0" borderId="7" xfId="1" applyNumberFormat="1" applyFont="1" applyFill="1" applyBorder="1" applyAlignment="1">
      <alignment vertical="center"/>
    </xf>
    <xf numFmtId="40" fontId="3" fillId="0" borderId="9" xfId="1" applyNumberFormat="1" applyFont="1" applyFill="1" applyBorder="1" applyAlignment="1">
      <alignment vertical="center"/>
    </xf>
    <xf numFmtId="38" fontId="6" fillId="0" borderId="4" xfId="1" applyFont="1" applyFill="1" applyBorder="1" applyAlignment="1">
      <alignment horizontal="distributed" vertical="center" justifyLastLine="1"/>
    </xf>
    <xf numFmtId="38" fontId="3" fillId="0" borderId="4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3" fillId="0" borderId="6" xfId="1" applyFont="1" applyFill="1" applyBorder="1" applyAlignment="1">
      <alignment horizontal="right" vertical="center" justifyLastLine="1"/>
    </xf>
    <xf numFmtId="38" fontId="3" fillId="0" borderId="5" xfId="1" applyFont="1" applyFill="1" applyBorder="1" applyAlignment="1">
      <alignment horizontal="distributed" vertical="center" justifyLastLine="1"/>
    </xf>
    <xf numFmtId="38" fontId="3" fillId="0" borderId="20" xfId="1" applyFont="1" applyFill="1" applyBorder="1" applyAlignment="1">
      <alignment horizontal="right" vertical="center" justifyLastLine="1"/>
    </xf>
    <xf numFmtId="38" fontId="3" fillId="0" borderId="5" xfId="1" applyFont="1" applyFill="1" applyBorder="1" applyAlignment="1">
      <alignment horizontal="right" vertical="center" justifyLastLine="1"/>
    </xf>
    <xf numFmtId="38" fontId="3" fillId="0" borderId="4" xfId="1" applyFont="1" applyFill="1" applyBorder="1" applyAlignment="1">
      <alignment horizontal="distributed" vertical="center" justifyLastLine="1"/>
    </xf>
    <xf numFmtId="38" fontId="3" fillId="0" borderId="1" xfId="1" applyFont="1" applyFill="1" applyBorder="1" applyAlignment="1">
      <alignment horizontal="right" vertical="center" justifyLastLine="1"/>
    </xf>
    <xf numFmtId="38" fontId="3" fillId="0" borderId="4" xfId="1" applyFont="1" applyFill="1" applyBorder="1" applyAlignment="1">
      <alignment horizontal="right" vertical="center" justifyLastLine="1"/>
    </xf>
    <xf numFmtId="177" fontId="3" fillId="0" borderId="4" xfId="1" applyNumberFormat="1" applyFont="1" applyFill="1" applyBorder="1" applyAlignment="1">
      <alignment horizontal="right" vertical="center"/>
    </xf>
    <xf numFmtId="177" fontId="3" fillId="0" borderId="7" xfId="1" applyNumberFormat="1" applyFont="1" applyFill="1" applyBorder="1" applyAlignment="1">
      <alignment horizontal="right" vertical="center"/>
    </xf>
    <xf numFmtId="177" fontId="4" fillId="0" borderId="11" xfId="1" applyNumberFormat="1" applyFont="1" applyFill="1" applyBorder="1" applyAlignment="1">
      <alignment horizontal="center" vertical="center"/>
    </xf>
    <xf numFmtId="177" fontId="4" fillId="0" borderId="3" xfId="1" applyNumberFormat="1" applyFont="1" applyFill="1" applyBorder="1" applyAlignment="1">
      <alignment horizontal="center" vertical="center"/>
    </xf>
    <xf numFmtId="177" fontId="4" fillId="0" borderId="5" xfId="1" applyNumberFormat="1" applyFont="1" applyFill="1" applyBorder="1" applyAlignment="1">
      <alignment horizontal="right" vertical="center"/>
    </xf>
    <xf numFmtId="177" fontId="4" fillId="0" borderId="0" xfId="1" applyNumberFormat="1" applyFont="1" applyFill="1" applyBorder="1" applyAlignment="1">
      <alignment horizontal="right" vertical="center"/>
    </xf>
    <xf numFmtId="177" fontId="4" fillId="0" borderId="4" xfId="1" applyNumberFormat="1" applyFont="1" applyFill="1" applyBorder="1" applyAlignment="1">
      <alignment horizontal="right" vertical="center"/>
    </xf>
    <xf numFmtId="177" fontId="4" fillId="0" borderId="2" xfId="1" applyNumberFormat="1" applyFont="1" applyFill="1" applyBorder="1" applyAlignment="1">
      <alignment horizontal="right" vertical="center"/>
    </xf>
    <xf numFmtId="177" fontId="4" fillId="0" borderId="7" xfId="1" applyNumberFormat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177" fontId="6" fillId="0" borderId="8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vertical="center"/>
    </xf>
    <xf numFmtId="177" fontId="6" fillId="0" borderId="6" xfId="1" applyNumberFormat="1" applyFont="1" applyFill="1" applyBorder="1" applyAlignment="1">
      <alignment horizontal="right" vertical="center"/>
    </xf>
    <xf numFmtId="177" fontId="6" fillId="0" borderId="23" xfId="1" applyNumberFormat="1" applyFont="1" applyFill="1" applyBorder="1" applyAlignment="1">
      <alignment horizontal="right" vertical="center"/>
    </xf>
    <xf numFmtId="177" fontId="6" fillId="0" borderId="7" xfId="1" applyNumberFormat="1" applyFont="1" applyFill="1" applyBorder="1" applyAlignment="1">
      <alignment vertical="center"/>
    </xf>
    <xf numFmtId="177" fontId="6" fillId="0" borderId="9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/>
    </xf>
    <xf numFmtId="177" fontId="6" fillId="0" borderId="8" xfId="1" applyNumberFormat="1" applyFont="1" applyFill="1" applyBorder="1"/>
    <xf numFmtId="177" fontId="15" fillId="0" borderId="4" xfId="1" applyNumberFormat="1" applyFont="1" applyFill="1" applyBorder="1"/>
    <xf numFmtId="177" fontId="15" fillId="0" borderId="18" xfId="1" applyNumberFormat="1" applyFont="1" applyFill="1" applyBorder="1" applyAlignment="1">
      <alignment horizontal="right"/>
    </xf>
    <xf numFmtId="177" fontId="6" fillId="0" borderId="7" xfId="1" applyNumberFormat="1" applyFont="1" applyFill="1" applyBorder="1"/>
    <xf numFmtId="177" fontId="6" fillId="0" borderId="19" xfId="1" applyNumberFormat="1" applyFont="1" applyFill="1" applyBorder="1" applyAlignment="1">
      <alignment horizontal="right"/>
    </xf>
    <xf numFmtId="177" fontId="6" fillId="0" borderId="7" xfId="1" applyNumberFormat="1" applyFont="1" applyFill="1" applyBorder="1" applyAlignment="1">
      <alignment horizontal="right"/>
    </xf>
    <xf numFmtId="177" fontId="6" fillId="0" borderId="9" xfId="1" applyNumberFormat="1" applyFont="1" applyFill="1" applyBorder="1"/>
    <xf numFmtId="177" fontId="16" fillId="0" borderId="4" xfId="1" applyNumberFormat="1" applyFont="1" applyFill="1" applyBorder="1" applyAlignment="1">
      <alignment horizontal="right" vertical="center"/>
    </xf>
    <xf numFmtId="178" fontId="16" fillId="0" borderId="4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horizontal="right" vertical="center"/>
    </xf>
    <xf numFmtId="178" fontId="3" fillId="0" borderId="7" xfId="1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21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177" fontId="10" fillId="0" borderId="4" xfId="1" applyNumberFormat="1" applyFont="1" applyFill="1" applyBorder="1" applyAlignment="1">
      <alignment horizontal="right" vertical="center"/>
    </xf>
    <xf numFmtId="177" fontId="10" fillId="0" borderId="7" xfId="1" applyNumberFormat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center" vertical="center"/>
    </xf>
    <xf numFmtId="177" fontId="3" fillId="0" borderId="20" xfId="1" applyNumberFormat="1" applyFont="1" applyFill="1" applyBorder="1" applyAlignment="1">
      <alignment vertical="center"/>
    </xf>
    <xf numFmtId="177" fontId="17" fillId="0" borderId="4" xfId="1" applyNumberFormat="1" applyFont="1" applyFill="1" applyBorder="1" applyAlignment="1">
      <alignment horizontal="right" vertical="center"/>
    </xf>
    <xf numFmtId="38" fontId="17" fillId="0" borderId="6" xfId="1" applyFont="1" applyFill="1" applyBorder="1" applyAlignment="1">
      <alignment horizontal="right" vertical="center" justifyLastLine="1"/>
    </xf>
    <xf numFmtId="38" fontId="17" fillId="0" borderId="7" xfId="1" applyFont="1" applyFill="1" applyBorder="1" applyAlignment="1">
      <alignment horizontal="right" vertical="center" justifyLastLine="1"/>
    </xf>
    <xf numFmtId="177" fontId="17" fillId="0" borderId="4" xfId="1" applyNumberFormat="1" applyFont="1" applyFill="1" applyBorder="1" applyAlignment="1">
      <alignment horizontal="center" vertical="center"/>
    </xf>
    <xf numFmtId="177" fontId="17" fillId="0" borderId="7" xfId="1" applyNumberFormat="1" applyFont="1" applyFill="1" applyBorder="1" applyAlignment="1">
      <alignment horizontal="center" vertical="center"/>
    </xf>
    <xf numFmtId="177" fontId="17" fillId="0" borderId="7" xfId="1" applyNumberFormat="1" applyFont="1" applyFill="1" applyBorder="1" applyAlignment="1">
      <alignment horizontal="right" vertical="center"/>
    </xf>
    <xf numFmtId="38" fontId="17" fillId="0" borderId="3" xfId="1" applyFont="1" applyFill="1" applyBorder="1" applyAlignment="1">
      <alignment horizontal="center" vertical="center"/>
    </xf>
    <xf numFmtId="38" fontId="17" fillId="0" borderId="8" xfId="1" applyFont="1" applyFill="1" applyBorder="1" applyAlignment="1">
      <alignment horizontal="right" vertical="center"/>
    </xf>
    <xf numFmtId="38" fontId="17" fillId="0" borderId="9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horizontal="right" vertical="center"/>
    </xf>
    <xf numFmtId="38" fontId="17" fillId="0" borderId="7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center" vertical="center"/>
    </xf>
    <xf numFmtId="38" fontId="8" fillId="0" borderId="0" xfId="1" applyFont="1" applyFill="1" applyAlignment="1">
      <alignment horizontal="right" vertical="center"/>
    </xf>
    <xf numFmtId="38" fontId="3" fillId="0" borderId="3" xfId="1" applyFont="1" applyFill="1" applyBorder="1" applyAlignment="1">
      <alignment horizontal="distributed" vertical="distributed" justifyLastLine="1"/>
    </xf>
    <xf numFmtId="38" fontId="3" fillId="0" borderId="3" xfId="1" applyFont="1" applyFill="1" applyBorder="1" applyAlignment="1">
      <alignment horizontal="distributed" vertical="center" justifyLastLine="1"/>
    </xf>
    <xf numFmtId="3" fontId="3" fillId="0" borderId="4" xfId="1" applyNumberFormat="1" applyFont="1" applyFill="1" applyBorder="1" applyAlignment="1">
      <alignment horizontal="right" vertical="center"/>
    </xf>
    <xf numFmtId="181" fontId="3" fillId="0" borderId="7" xfId="1" applyNumberFormat="1" applyFont="1" applyFill="1" applyBorder="1" applyAlignment="1">
      <alignment horizontal="right" vertical="center"/>
    </xf>
    <xf numFmtId="177" fontId="3" fillId="0" borderId="1" xfId="1" applyNumberFormat="1" applyFont="1" applyFill="1" applyBorder="1" applyAlignment="1">
      <alignment horizontal="distributed" vertical="center" justifyLastLine="1"/>
    </xf>
    <xf numFmtId="177" fontId="3" fillId="0" borderId="0" xfId="1" applyNumberFormat="1" applyFont="1" applyFill="1" applyBorder="1" applyAlignment="1">
      <alignment horizontal="distributed" vertical="center" justifyLastLine="1"/>
    </xf>
    <xf numFmtId="177" fontId="6" fillId="0" borderId="1" xfId="1" applyNumberFormat="1" applyFont="1" applyFill="1" applyBorder="1" applyAlignment="1">
      <alignment horizontal="distributed" vertical="center" justifyLastLine="1"/>
    </xf>
    <xf numFmtId="177" fontId="6" fillId="0" borderId="0" xfId="1" applyNumberFormat="1" applyFont="1" applyFill="1" applyBorder="1" applyAlignment="1">
      <alignment horizontal="distributed" vertical="center" justifyLastLine="1"/>
    </xf>
    <xf numFmtId="177" fontId="6" fillId="0" borderId="6" xfId="1" applyNumberFormat="1" applyFont="1" applyFill="1" applyBorder="1" applyAlignment="1">
      <alignment horizontal="distributed" vertical="center" justifyLastLine="1"/>
    </xf>
    <xf numFmtId="177" fontId="6" fillId="0" borderId="2" xfId="1" applyNumberFormat="1" applyFont="1" applyFill="1" applyBorder="1" applyAlignment="1">
      <alignment horizontal="distributed" vertical="center" justifyLastLine="1"/>
    </xf>
    <xf numFmtId="182" fontId="3" fillId="0" borderId="7" xfId="1" applyNumberFormat="1" applyFont="1" applyFill="1" applyBorder="1" applyAlignment="1">
      <alignment horizontal="right" vertical="center"/>
    </xf>
    <xf numFmtId="177" fontId="3" fillId="0" borderId="3" xfId="1" applyNumberFormat="1" applyFont="1" applyFill="1" applyBorder="1" applyAlignment="1">
      <alignment horizontal="center" vertical="center"/>
    </xf>
    <xf numFmtId="177" fontId="3" fillId="3" borderId="3" xfId="1" applyNumberFormat="1" applyFont="1" applyFill="1" applyBorder="1" applyAlignment="1">
      <alignment horizontal="center" vertical="center"/>
    </xf>
    <xf numFmtId="177" fontId="18" fillId="0" borderId="4" xfId="1" applyNumberFormat="1" applyFont="1" applyFill="1" applyBorder="1"/>
    <xf numFmtId="177" fontId="3" fillId="0" borderId="7" xfId="1" applyNumberFormat="1" applyFont="1" applyFill="1" applyBorder="1"/>
    <xf numFmtId="177" fontId="3" fillId="0" borderId="17" xfId="1" applyNumberFormat="1" applyFont="1" applyFill="1" applyBorder="1" applyAlignment="1">
      <alignment horizontal="centerContinuous" vertical="center"/>
    </xf>
    <xf numFmtId="177" fontId="3" fillId="0" borderId="14" xfId="1" applyNumberFormat="1" applyFont="1" applyFill="1" applyBorder="1" applyAlignment="1">
      <alignment horizontal="centerContinuous" vertical="center"/>
    </xf>
    <xf numFmtId="177" fontId="4" fillId="0" borderId="3" xfId="1" applyNumberFormat="1" applyFont="1" applyFill="1" applyBorder="1" applyAlignment="1">
      <alignment horizontal="distributed" vertical="center" justifyLastLine="1" shrinkToFit="1"/>
    </xf>
    <xf numFmtId="38" fontId="19" fillId="0" borderId="4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177" fontId="3" fillId="0" borderId="4" xfId="1" applyNumberFormat="1" applyFont="1" applyFill="1" applyBorder="1" applyAlignment="1">
      <alignment vertical="center"/>
    </xf>
    <xf numFmtId="177" fontId="3" fillId="0" borderId="7" xfId="1" applyNumberFormat="1" applyFont="1" applyFill="1" applyBorder="1" applyAlignment="1">
      <alignment vertical="center"/>
    </xf>
    <xf numFmtId="180" fontId="3" fillId="0" borderId="4" xfId="1" applyNumberFormat="1" applyFont="1" applyFill="1" applyBorder="1" applyAlignment="1">
      <alignment horizontal="right" vertical="center"/>
    </xf>
    <xf numFmtId="180" fontId="3" fillId="0" borderId="7" xfId="1" applyNumberFormat="1" applyFont="1" applyFill="1" applyBorder="1" applyAlignment="1">
      <alignment horizontal="right" vertical="center"/>
    </xf>
    <xf numFmtId="38" fontId="8" fillId="3" borderId="2" xfId="1" applyFont="1" applyFill="1" applyBorder="1" applyAlignment="1">
      <alignment horizontal="right"/>
    </xf>
    <xf numFmtId="38" fontId="6" fillId="0" borderId="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176" fontId="6" fillId="3" borderId="5" xfId="1" applyNumberFormat="1" applyFont="1" applyFill="1" applyBorder="1" applyAlignment="1">
      <alignment horizontal="center" vertical="center" shrinkToFit="1"/>
    </xf>
    <xf numFmtId="176" fontId="6" fillId="3" borderId="7" xfId="1" applyNumberFormat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3" borderId="7" xfId="1" applyFont="1" applyFill="1" applyBorder="1" applyAlignment="1">
      <alignment horizontal="center" vertical="center" shrinkToFit="1"/>
    </xf>
    <xf numFmtId="40" fontId="6" fillId="3" borderId="21" xfId="1" applyNumberFormat="1" applyFont="1" applyFill="1" applyBorder="1" applyAlignment="1">
      <alignment horizontal="center" vertical="center" wrapText="1"/>
    </xf>
    <xf numFmtId="40" fontId="6" fillId="3" borderId="9" xfId="1" applyNumberFormat="1" applyFont="1" applyFill="1" applyBorder="1" applyAlignment="1">
      <alignment horizontal="center" vertical="center" wrapText="1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38" fontId="6" fillId="3" borderId="17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3" fillId="0" borderId="20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177" fontId="6" fillId="3" borderId="10" xfId="1" applyNumberFormat="1" applyFont="1" applyFill="1" applyBorder="1" applyAlignment="1">
      <alignment horizontal="right"/>
    </xf>
    <xf numFmtId="177" fontId="6" fillId="3" borderId="5" xfId="1" applyNumberFormat="1" applyFont="1" applyFill="1" applyBorder="1" applyAlignment="1">
      <alignment horizontal="center" vertical="center"/>
    </xf>
    <xf numFmtId="177" fontId="6" fillId="0" borderId="20" xfId="1" applyNumberFormat="1" applyFont="1" applyFill="1" applyBorder="1" applyAlignment="1">
      <alignment horizontal="center" vertical="center"/>
    </xf>
    <xf numFmtId="177" fontId="6" fillId="0" borderId="21" xfId="1" applyNumberFormat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177" fontId="3" fillId="0" borderId="20" xfId="1" applyNumberFormat="1" applyFont="1" applyFill="1" applyBorder="1" applyAlignment="1">
      <alignment horizontal="center" vertical="center"/>
    </xf>
    <xf numFmtId="177" fontId="3" fillId="0" borderId="21" xfId="1" applyNumberFormat="1" applyFont="1" applyFill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/>
    </xf>
    <xf numFmtId="177" fontId="3" fillId="0" borderId="8" xfId="1" applyNumberFormat="1" applyFont="1" applyFill="1" applyBorder="1" applyAlignment="1">
      <alignment horizontal="center" vertical="center"/>
    </xf>
    <xf numFmtId="177" fontId="3" fillId="0" borderId="6" xfId="1" applyNumberFormat="1" applyFont="1" applyFill="1" applyBorder="1" applyAlignment="1">
      <alignment horizontal="center" vertical="center"/>
    </xf>
    <xf numFmtId="177" fontId="3" fillId="0" borderId="9" xfId="1" applyNumberFormat="1" applyFont="1" applyFill="1" applyBorder="1" applyAlignment="1">
      <alignment horizontal="center" vertical="center"/>
    </xf>
    <xf numFmtId="177" fontId="6" fillId="3" borderId="20" xfId="1" applyNumberFormat="1" applyFont="1" applyFill="1" applyBorder="1" applyAlignment="1">
      <alignment horizontal="center" vertical="center"/>
    </xf>
    <xf numFmtId="177" fontId="6" fillId="3" borderId="10" xfId="1" applyNumberFormat="1" applyFont="1" applyFill="1" applyBorder="1" applyAlignment="1">
      <alignment horizontal="center" vertical="center"/>
    </xf>
    <xf numFmtId="177" fontId="6" fillId="3" borderId="6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177" fontId="6" fillId="3" borderId="7" xfId="1" applyNumberFormat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 vertical="center"/>
    </xf>
    <xf numFmtId="177" fontId="17" fillId="0" borderId="17" xfId="1" applyNumberFormat="1" applyFont="1" applyFill="1" applyBorder="1" applyAlignment="1">
      <alignment horizontal="center" vertical="center"/>
    </xf>
    <xf numFmtId="177" fontId="17" fillId="0" borderId="12" xfId="1" applyNumberFormat="1" applyFont="1" applyFill="1" applyBorder="1" applyAlignment="1">
      <alignment horizontal="center" vertical="center"/>
    </xf>
    <xf numFmtId="177" fontId="17" fillId="0" borderId="14" xfId="1" applyNumberFormat="1" applyFont="1" applyFill="1" applyBorder="1" applyAlignment="1">
      <alignment horizontal="center" vertical="center"/>
    </xf>
    <xf numFmtId="177" fontId="6" fillId="0" borderId="17" xfId="1" applyNumberFormat="1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horizontal="center" vertical="center"/>
    </xf>
    <xf numFmtId="177" fontId="6" fillId="0" borderId="14" xfId="1" applyNumberFormat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/>
    </xf>
    <xf numFmtId="177" fontId="8" fillId="3" borderId="10" xfId="1" applyNumberFormat="1" applyFont="1" applyFill="1" applyBorder="1" applyAlignment="1">
      <alignment horizontal="center" vertical="top"/>
    </xf>
    <xf numFmtId="177" fontId="6" fillId="0" borderId="10" xfId="1" applyNumberFormat="1" applyFont="1" applyFill="1" applyBorder="1" applyAlignment="1">
      <alignment horizontal="center" vertical="center"/>
    </xf>
    <xf numFmtId="177" fontId="3" fillId="0" borderId="22" xfId="1" applyNumberFormat="1" applyFont="1" applyFill="1" applyBorder="1" applyAlignment="1">
      <alignment horizontal="center" vertical="center"/>
    </xf>
    <xf numFmtId="177" fontId="3" fillId="0" borderId="10" xfId="1" applyNumberFormat="1" applyFont="1" applyFill="1" applyBorder="1" applyAlignment="1">
      <alignment horizontal="center" vertical="center"/>
    </xf>
    <xf numFmtId="177" fontId="8" fillId="3" borderId="10" xfId="1" applyNumberFormat="1" applyFont="1" applyFill="1" applyBorder="1" applyAlignment="1">
      <alignment horizontal="right" vertical="top"/>
    </xf>
    <xf numFmtId="177" fontId="7" fillId="3" borderId="0" xfId="1" applyNumberFormat="1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horizontal="right" vertical="center"/>
    </xf>
    <xf numFmtId="177" fontId="6" fillId="3" borderId="17" xfId="1" applyNumberFormat="1" applyFont="1" applyFill="1" applyBorder="1" applyAlignment="1">
      <alignment horizontal="center" vertical="center"/>
    </xf>
    <xf numFmtId="177" fontId="6" fillId="3" borderId="12" xfId="1" applyNumberFormat="1" applyFont="1" applyFill="1" applyBorder="1" applyAlignment="1">
      <alignment horizontal="center" vertical="center"/>
    </xf>
    <xf numFmtId="177" fontId="3" fillId="3" borderId="20" xfId="1" applyNumberFormat="1" applyFont="1" applyFill="1" applyBorder="1" applyAlignment="1">
      <alignment horizontal="center" vertical="center"/>
    </xf>
    <xf numFmtId="177" fontId="3" fillId="3" borderId="21" xfId="1" applyNumberFormat="1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>
      <alignment horizontal="right"/>
    </xf>
    <xf numFmtId="177" fontId="8" fillId="0" borderId="10" xfId="1" applyNumberFormat="1" applyFont="1" applyFill="1" applyBorder="1" applyAlignment="1">
      <alignment horizontal="right" vertical="top"/>
    </xf>
    <xf numFmtId="177" fontId="6" fillId="3" borderId="20" xfId="1" applyNumberFormat="1" applyFont="1" applyFill="1" applyBorder="1" applyAlignment="1">
      <alignment horizontal="center"/>
    </xf>
    <xf numFmtId="177" fontId="6" fillId="3" borderId="10" xfId="1" applyNumberFormat="1" applyFont="1" applyFill="1" applyBorder="1" applyAlignment="1">
      <alignment horizontal="center"/>
    </xf>
    <xf numFmtId="177" fontId="6" fillId="3" borderId="1" xfId="1" applyNumberFormat="1" applyFont="1" applyFill="1" applyBorder="1" applyAlignment="1">
      <alignment horizontal="center"/>
    </xf>
    <xf numFmtId="177" fontId="6" fillId="3" borderId="0" xfId="1" applyNumberFormat="1" applyFont="1" applyFill="1" applyBorder="1" applyAlignment="1">
      <alignment horizontal="center"/>
    </xf>
    <xf numFmtId="177" fontId="8" fillId="0" borderId="2" xfId="1" applyNumberFormat="1" applyFont="1" applyFill="1" applyBorder="1" applyAlignment="1">
      <alignment horizontal="right"/>
    </xf>
    <xf numFmtId="179" fontId="3" fillId="0" borderId="6" xfId="1" applyNumberFormat="1" applyFont="1" applyFill="1" applyBorder="1" applyAlignment="1">
      <alignment horizontal="center" vertical="center"/>
    </xf>
    <xf numFmtId="179" fontId="3" fillId="0" borderId="9" xfId="1" applyNumberFormat="1" applyFont="1" applyFill="1" applyBorder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/>
    </xf>
    <xf numFmtId="179" fontId="6" fillId="0" borderId="8" xfId="1" applyNumberFormat="1" applyFont="1" applyFill="1" applyBorder="1" applyAlignment="1">
      <alignment horizontal="center" vertical="center"/>
    </xf>
    <xf numFmtId="179" fontId="6" fillId="0" borderId="20" xfId="1" applyNumberFormat="1" applyFont="1" applyFill="1" applyBorder="1" applyAlignment="1">
      <alignment horizontal="center" vertical="center"/>
    </xf>
    <xf numFmtId="179" fontId="6" fillId="0" borderId="21" xfId="1" applyNumberFormat="1" applyFont="1" applyFill="1" applyBorder="1" applyAlignment="1">
      <alignment horizontal="center" vertical="center"/>
    </xf>
    <xf numFmtId="177" fontId="8" fillId="3" borderId="2" xfId="1" applyNumberFormat="1" applyFont="1" applyFill="1" applyBorder="1" applyAlignment="1">
      <alignment horizontal="right"/>
    </xf>
    <xf numFmtId="177" fontId="6" fillId="3" borderId="4" xfId="1" applyNumberFormat="1" applyFont="1" applyFill="1" applyBorder="1" applyAlignment="1">
      <alignment horizontal="center" vertical="center"/>
    </xf>
    <xf numFmtId="179" fontId="3" fillId="0" borderId="1" xfId="1" applyNumberFormat="1" applyFont="1" applyFill="1" applyBorder="1" applyAlignment="1">
      <alignment horizontal="center" vertical="center"/>
    </xf>
    <xf numFmtId="179" fontId="3" fillId="0" borderId="8" xfId="1" applyNumberFormat="1" applyFont="1" applyFill="1" applyBorder="1" applyAlignment="1">
      <alignment horizontal="center" vertical="center"/>
    </xf>
    <xf numFmtId="179" fontId="3" fillId="0" borderId="20" xfId="1" applyNumberFormat="1" applyFont="1" applyFill="1" applyBorder="1" applyAlignment="1">
      <alignment horizontal="center" vertical="center"/>
    </xf>
    <xf numFmtId="179" fontId="3" fillId="0" borderId="21" xfId="1" applyNumberFormat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/>
    </xf>
    <xf numFmtId="38" fontId="6" fillId="0" borderId="17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distributed" vertical="center"/>
    </xf>
    <xf numFmtId="177" fontId="6" fillId="3" borderId="0" xfId="1" applyNumberFormat="1" applyFont="1" applyFill="1" applyBorder="1" applyAlignment="1">
      <alignment horizontal="distributed" vertical="center"/>
    </xf>
    <xf numFmtId="177" fontId="3" fillId="3" borderId="1" xfId="1" applyNumberFormat="1" applyFont="1" applyFill="1" applyBorder="1" applyAlignment="1">
      <alignment horizontal="distributed" vertical="center"/>
    </xf>
    <xf numFmtId="177" fontId="3" fillId="3" borderId="0" xfId="1" applyNumberFormat="1" applyFont="1" applyFill="1" applyBorder="1" applyAlignment="1">
      <alignment horizontal="distributed" vertical="center"/>
    </xf>
    <xf numFmtId="177" fontId="6" fillId="3" borderId="6" xfId="1" applyNumberFormat="1" applyFont="1" applyFill="1" applyBorder="1" applyAlignment="1">
      <alignment horizontal="distributed" vertical="center"/>
    </xf>
    <xf numFmtId="177" fontId="6" fillId="3" borderId="2" xfId="1" applyNumberFormat="1" applyFont="1" applyFill="1" applyBorder="1" applyAlignment="1">
      <alignment horizontal="distributed" vertical="center"/>
    </xf>
    <xf numFmtId="0" fontId="6" fillId="3" borderId="10" xfId="0" applyFont="1" applyFill="1" applyBorder="1" applyAlignment="1">
      <alignment horizontal="right"/>
    </xf>
    <xf numFmtId="177" fontId="6" fillId="3" borderId="17" xfId="1" applyNumberFormat="1" applyFont="1" applyFill="1" applyBorder="1" applyAlignment="1">
      <alignment horizontal="distributed" vertical="center" justifyLastLine="1" shrinkToFit="1"/>
    </xf>
    <xf numFmtId="177" fontId="6" fillId="3" borderId="12" xfId="1" applyNumberFormat="1" applyFont="1" applyFill="1" applyBorder="1" applyAlignment="1">
      <alignment horizontal="distributed" vertical="center" justifyLastLine="1" shrinkToFit="1"/>
    </xf>
    <xf numFmtId="38" fontId="8" fillId="0" borderId="2" xfId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left" vertical="center" shrinkToFit="1"/>
    </xf>
    <xf numFmtId="177" fontId="6" fillId="3" borderId="0" xfId="1" applyNumberFormat="1" applyFont="1" applyFill="1" applyBorder="1" applyAlignment="1">
      <alignment horizontal="left" vertical="center" shrinkToFit="1"/>
    </xf>
    <xf numFmtId="177" fontId="6" fillId="3" borderId="6" xfId="1" applyNumberFormat="1" applyFont="1" applyFill="1" applyBorder="1" applyAlignment="1">
      <alignment horizontal="left" vertical="center" shrinkToFit="1"/>
    </xf>
    <xf numFmtId="177" fontId="6" fillId="3" borderId="2" xfId="1" applyNumberFormat="1" applyFont="1" applyFill="1" applyBorder="1" applyAlignment="1">
      <alignment horizontal="left" vertical="center" shrinkToFit="1"/>
    </xf>
    <xf numFmtId="177" fontId="3" fillId="3" borderId="1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8" fillId="0" borderId="10" xfId="1" applyFont="1" applyFill="1" applyBorder="1" applyAlignment="1">
      <alignment horizontal="right" vertical="top"/>
    </xf>
    <xf numFmtId="177" fontId="6" fillId="0" borderId="0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177" fontId="3" fillId="0" borderId="0" xfId="1" applyNumberFormat="1" applyFont="1" applyFill="1" applyBorder="1" applyAlignment="1">
      <alignment horizontal="center" vertical="center"/>
    </xf>
    <xf numFmtId="177" fontId="3" fillId="3" borderId="1" xfId="1" applyNumberFormat="1" applyFont="1" applyFill="1" applyBorder="1" applyAlignment="1">
      <alignment horizontal="distributed" vertical="center" justifyLastLine="1"/>
    </xf>
    <xf numFmtId="177" fontId="3" fillId="3" borderId="0" xfId="1" applyNumberFormat="1" applyFont="1" applyFill="1" applyBorder="1" applyAlignment="1">
      <alignment horizontal="distributed" vertical="center" justifyLastLine="1"/>
    </xf>
    <xf numFmtId="177" fontId="6" fillId="0" borderId="3" xfId="1" applyNumberFormat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right" vertical="top"/>
    </xf>
    <xf numFmtId="38" fontId="3" fillId="0" borderId="3" xfId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distributed" vertical="center" justifyLastLine="1"/>
    </xf>
    <xf numFmtId="177" fontId="6" fillId="3" borderId="0" xfId="1" applyNumberFormat="1" applyFont="1" applyFill="1" applyBorder="1" applyAlignment="1">
      <alignment horizontal="distributed" vertical="center" justifyLastLine="1"/>
    </xf>
    <xf numFmtId="6" fontId="6" fillId="3" borderId="20" xfId="2" applyFont="1" applyFill="1" applyBorder="1" applyAlignment="1">
      <alignment horizontal="center" vertical="center"/>
    </xf>
    <xf numFmtId="6" fontId="6" fillId="3" borderId="21" xfId="2" applyFont="1" applyFill="1" applyBorder="1" applyAlignment="1">
      <alignment horizontal="center" vertical="center"/>
    </xf>
    <xf numFmtId="6" fontId="6" fillId="3" borderId="6" xfId="2" applyFont="1" applyFill="1" applyBorder="1" applyAlignment="1">
      <alignment horizontal="center" vertical="center"/>
    </xf>
    <xf numFmtId="6" fontId="6" fillId="3" borderId="9" xfId="2" applyFont="1" applyFill="1" applyBorder="1" applyAlignment="1">
      <alignment horizontal="center" vertical="center"/>
    </xf>
    <xf numFmtId="38" fontId="3" fillId="0" borderId="1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distributed" vertical="center" justifyLastLine="1"/>
    </xf>
    <xf numFmtId="177" fontId="6" fillId="0" borderId="0" xfId="1" applyNumberFormat="1" applyFont="1" applyFill="1" applyBorder="1" applyAlignment="1">
      <alignment horizontal="distributed" vertical="center" justifyLastLine="1"/>
    </xf>
    <xf numFmtId="177" fontId="3" fillId="0" borderId="20" xfId="1" applyNumberFormat="1" applyFont="1" applyFill="1" applyBorder="1" applyAlignment="1">
      <alignment horizontal="distributed" vertical="center" justifyLastLine="1"/>
    </xf>
    <xf numFmtId="177" fontId="3" fillId="0" borderId="21" xfId="1" applyNumberFormat="1" applyFont="1" applyFill="1" applyBorder="1" applyAlignment="1">
      <alignment horizontal="distributed" vertical="center" justifyLastLine="1"/>
    </xf>
    <xf numFmtId="177" fontId="4" fillId="0" borderId="2" xfId="1" applyNumberFormat="1" applyFont="1" applyFill="1" applyBorder="1" applyAlignment="1">
      <alignment horizontal="center" vertical="center"/>
    </xf>
    <xf numFmtId="177" fontId="4" fillId="0" borderId="8" xfId="1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 justifyLastLine="1"/>
    </xf>
    <xf numFmtId="38" fontId="6" fillId="0" borderId="4" xfId="1" applyFont="1" applyFill="1" applyBorder="1" applyAlignment="1">
      <alignment horizontal="right" vertical="center" justifyLastLine="1"/>
    </xf>
    <xf numFmtId="38" fontId="6" fillId="0" borderId="6" xfId="1" applyFont="1" applyFill="1" applyBorder="1" applyAlignment="1">
      <alignment horizontal="right" vertical="center" justifyLastLine="1"/>
    </xf>
    <xf numFmtId="38" fontId="6" fillId="0" borderId="7" xfId="1" applyFont="1" applyFill="1" applyBorder="1" applyAlignment="1">
      <alignment horizontal="right" vertical="center" justifyLastLine="1"/>
    </xf>
    <xf numFmtId="38" fontId="6" fillId="0" borderId="4" xfId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right" vertical="center"/>
    </xf>
    <xf numFmtId="38" fontId="21" fillId="0" borderId="3" xfId="1" applyFont="1" applyFill="1" applyBorder="1" applyAlignment="1">
      <alignment horizontal="center" vertical="center" shrinkToFit="1"/>
    </xf>
    <xf numFmtId="38" fontId="22" fillId="0" borderId="3" xfId="1" applyFont="1" applyFill="1" applyBorder="1" applyAlignment="1">
      <alignment horizontal="distributed" vertical="distributed" justifyLastLine="1"/>
    </xf>
    <xf numFmtId="38" fontId="20" fillId="0" borderId="3" xfId="1" applyFont="1" applyFill="1" applyBorder="1" applyAlignment="1">
      <alignment horizontal="distributed" vertical="distributed" justifyLastLine="1"/>
    </xf>
    <xf numFmtId="182" fontId="6" fillId="0" borderId="4" xfId="1" applyNumberFormat="1" applyFont="1" applyFill="1" applyBorder="1" applyAlignment="1">
      <alignment horizontal="right" vertical="center"/>
    </xf>
    <xf numFmtId="3" fontId="6" fillId="0" borderId="4" xfId="1" applyNumberFormat="1" applyFont="1" applyFill="1" applyBorder="1" applyAlignment="1">
      <alignment horizontal="right" vertical="center"/>
    </xf>
    <xf numFmtId="181" fontId="6" fillId="0" borderId="4" xfId="1" applyNumberFormat="1" applyFont="1" applyFill="1" applyBorder="1" applyAlignment="1">
      <alignment horizontal="right" vertical="center"/>
    </xf>
    <xf numFmtId="181" fontId="6" fillId="0" borderId="7" xfId="1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distributed" vertical="center" justifyLastLine="1"/>
    </xf>
    <xf numFmtId="38" fontId="3" fillId="3" borderId="3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12399;&#12371;&#12397;/&#32113;&#35336;&#12399;&#12371;&#12397;&#20196;&#21644;1&#24180;&#29256;/&#21508;&#35506;&#12408;&#12398;&#20381;&#38972;/&#21508;&#35506;&#12408;&#12398;&#20381;&#38972;&#65288;3&#22238;&#30446;&#65289;/&#32207;&#21209;&#38450;&#28797;&#35506;/R1_2_1-14&#65288;&#32207;&#21209;&#38450;&#28797;&#35506;&#65289;3&#22238;&#30446;&#20381;&#389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1"/>
      <sheetName val="2_2"/>
      <sheetName val="2_3 "/>
      <sheetName val="2_4"/>
      <sheetName val="2_5"/>
      <sheetName val="2_5 (2)"/>
      <sheetName val="2_6-7"/>
      <sheetName val="2_8"/>
      <sheetName val="2_9"/>
      <sheetName val="2_10(1)"/>
      <sheetName val="2_10(2)"/>
      <sheetName val="2_11-12 "/>
      <sheetName val="2_13 (2)"/>
      <sheetName val="2_14(1)"/>
      <sheetName val="2_14(2)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630</v>
          </cell>
          <cell r="E3">
            <v>320</v>
          </cell>
          <cell r="F3">
            <v>310</v>
          </cell>
          <cell r="H3">
            <v>836</v>
          </cell>
          <cell r="I3">
            <v>367</v>
          </cell>
          <cell r="J3">
            <v>469</v>
          </cell>
        </row>
        <row r="10">
          <cell r="D10">
            <v>718</v>
          </cell>
          <cell r="E10">
            <v>356</v>
          </cell>
          <cell r="F10">
            <v>362</v>
          </cell>
          <cell r="H10">
            <v>601</v>
          </cell>
          <cell r="I10">
            <v>249</v>
          </cell>
          <cell r="J10">
            <v>352</v>
          </cell>
        </row>
        <row r="17">
          <cell r="D17">
            <v>870</v>
          </cell>
          <cell r="E17">
            <v>460</v>
          </cell>
          <cell r="F17">
            <v>410</v>
          </cell>
          <cell r="H17">
            <v>347</v>
          </cell>
          <cell r="I17">
            <v>126</v>
          </cell>
          <cell r="J17">
            <v>221</v>
          </cell>
        </row>
        <row r="24">
          <cell r="D24">
            <v>1031</v>
          </cell>
          <cell r="E24">
            <v>513</v>
          </cell>
          <cell r="F24">
            <v>518</v>
          </cell>
          <cell r="H24">
            <v>226</v>
          </cell>
          <cell r="I24">
            <v>50</v>
          </cell>
          <cell r="J24">
            <v>176</v>
          </cell>
        </row>
        <row r="31">
          <cell r="D31">
            <v>1008</v>
          </cell>
          <cell r="E31">
            <v>476</v>
          </cell>
          <cell r="F31">
            <v>532</v>
          </cell>
          <cell r="H31">
            <v>51</v>
          </cell>
          <cell r="I31">
            <v>12</v>
          </cell>
          <cell r="J31">
            <v>39</v>
          </cell>
        </row>
        <row r="37">
          <cell r="H37">
            <v>2</v>
          </cell>
          <cell r="I37">
            <v>2</v>
          </cell>
          <cell r="J3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L25"/>
  <sheetViews>
    <sheetView view="pageBreakPreview" topLeftCell="A7" zoomScale="85" zoomScaleNormal="90" zoomScaleSheetLayoutView="85" workbookViewId="0">
      <selection activeCell="D22" sqref="D22"/>
    </sheetView>
  </sheetViews>
  <sheetFormatPr defaultRowHeight="22.5" customHeight="1" x14ac:dyDescent="0.15"/>
  <cols>
    <col min="1" max="1" width="3.625" style="52" customWidth="1"/>
    <col min="2" max="2" width="5.625" style="52" customWidth="1"/>
    <col min="3" max="3" width="2.625" style="52" customWidth="1"/>
    <col min="4" max="4" width="4.625" style="52" bestFit="1" customWidth="1"/>
    <col min="5" max="5" width="5.625" style="52" customWidth="1"/>
    <col min="6" max="9" width="17.125" style="52" customWidth="1"/>
    <col min="10" max="10" width="17.125" style="117" customWidth="1"/>
    <col min="11" max="11" width="17.125" style="52" customWidth="1"/>
    <col min="12" max="12" width="17.125" style="118" customWidth="1"/>
    <col min="13" max="16384" width="9" style="4"/>
  </cols>
  <sheetData>
    <row r="1" spans="1:12" s="1" customFormat="1" ht="17.25" x14ac:dyDescent="0.15">
      <c r="A1" s="45">
        <v>2</v>
      </c>
      <c r="B1" s="45" t="s">
        <v>0</v>
      </c>
      <c r="C1" s="45"/>
      <c r="D1" s="45"/>
      <c r="E1" s="46"/>
      <c r="F1" s="46"/>
      <c r="G1" s="46"/>
      <c r="H1" s="46"/>
      <c r="I1" s="46"/>
      <c r="J1" s="47"/>
      <c r="K1" s="46"/>
      <c r="L1" s="48"/>
    </row>
    <row r="2" spans="1:12" s="2" customFormat="1" ht="13.5" x14ac:dyDescent="0.15">
      <c r="A2" s="38"/>
      <c r="B2" s="38">
        <v>1</v>
      </c>
      <c r="C2" s="38" t="s">
        <v>1</v>
      </c>
      <c r="D2" s="38"/>
      <c r="E2" s="38"/>
      <c r="F2" s="38"/>
      <c r="G2" s="38"/>
      <c r="H2" s="38"/>
      <c r="I2" s="38"/>
      <c r="J2" s="49"/>
      <c r="K2" s="335"/>
      <c r="L2" s="335"/>
    </row>
    <row r="3" spans="1:12" s="3" customFormat="1" ht="13.5" x14ac:dyDescent="0.15">
      <c r="A3" s="38"/>
      <c r="B3" s="50"/>
      <c r="C3" s="50"/>
      <c r="D3" s="38"/>
      <c r="E3" s="38"/>
      <c r="F3" s="38"/>
      <c r="G3" s="37"/>
      <c r="H3" s="37"/>
      <c r="I3" s="37"/>
      <c r="J3" s="51"/>
      <c r="K3" s="332" t="s">
        <v>233</v>
      </c>
      <c r="L3" s="332"/>
    </row>
    <row r="4" spans="1:12" ht="24.95" customHeight="1" x14ac:dyDescent="0.15">
      <c r="B4" s="336" t="s">
        <v>3</v>
      </c>
      <c r="C4" s="337"/>
      <c r="D4" s="337"/>
      <c r="E4" s="337"/>
      <c r="F4" s="489" t="s">
        <v>4</v>
      </c>
      <c r="G4" s="340" t="s">
        <v>5</v>
      </c>
      <c r="H4" s="340"/>
      <c r="I4" s="340"/>
      <c r="J4" s="341" t="s">
        <v>146</v>
      </c>
      <c r="K4" s="343" t="s">
        <v>149</v>
      </c>
      <c r="L4" s="345" t="s">
        <v>148</v>
      </c>
    </row>
    <row r="5" spans="1:12" ht="24.95" customHeight="1" x14ac:dyDescent="0.15">
      <c r="B5" s="338"/>
      <c r="C5" s="339"/>
      <c r="D5" s="339"/>
      <c r="E5" s="339"/>
      <c r="F5" s="490"/>
      <c r="G5" s="488" t="s">
        <v>234</v>
      </c>
      <c r="H5" s="111" t="s">
        <v>8</v>
      </c>
      <c r="I5" s="111" t="s">
        <v>9</v>
      </c>
      <c r="J5" s="342"/>
      <c r="K5" s="344"/>
      <c r="L5" s="346"/>
    </row>
    <row r="6" spans="1:12" ht="24.95" customHeight="1" x14ac:dyDescent="0.15">
      <c r="B6" s="333" t="s">
        <v>11</v>
      </c>
      <c r="C6" s="334"/>
      <c r="D6" s="128">
        <v>10</v>
      </c>
      <c r="E6" s="128" t="s">
        <v>10</v>
      </c>
      <c r="F6" s="247">
        <v>1858</v>
      </c>
      <c r="G6" s="247">
        <v>10801</v>
      </c>
      <c r="H6" s="129">
        <v>5639</v>
      </c>
      <c r="I6" s="129">
        <v>5162</v>
      </c>
      <c r="J6" s="130">
        <v>109.24060441689267</v>
      </c>
      <c r="K6" s="129">
        <v>115</v>
      </c>
      <c r="L6" s="131">
        <v>5.81</v>
      </c>
    </row>
    <row r="7" spans="1:12" ht="24.95" customHeight="1" x14ac:dyDescent="0.15">
      <c r="B7" s="132"/>
      <c r="C7" s="128"/>
      <c r="D7" s="128">
        <v>15</v>
      </c>
      <c r="E7" s="128" t="s">
        <v>10</v>
      </c>
      <c r="F7" s="247">
        <v>2021</v>
      </c>
      <c r="G7" s="247">
        <v>10673</v>
      </c>
      <c r="H7" s="129">
        <v>5344</v>
      </c>
      <c r="I7" s="129">
        <v>5329</v>
      </c>
      <c r="J7" s="130">
        <v>100.28147870144493</v>
      </c>
      <c r="K7" s="129">
        <v>114</v>
      </c>
      <c r="L7" s="131">
        <v>5.28</v>
      </c>
    </row>
    <row r="8" spans="1:12" ht="24.95" customHeight="1" x14ac:dyDescent="0.15">
      <c r="B8" s="132"/>
      <c r="C8" s="128"/>
      <c r="D8" s="128">
        <v>22</v>
      </c>
      <c r="E8" s="128" t="s">
        <v>10</v>
      </c>
      <c r="F8" s="198" t="s">
        <v>287</v>
      </c>
      <c r="G8" s="247">
        <v>13394</v>
      </c>
      <c r="H8" s="129">
        <v>6108</v>
      </c>
      <c r="I8" s="129">
        <v>7286</v>
      </c>
      <c r="J8" s="130">
        <v>83.832006587976934</v>
      </c>
      <c r="K8" s="129">
        <v>142</v>
      </c>
      <c r="L8" s="133" t="s">
        <v>287</v>
      </c>
    </row>
    <row r="9" spans="1:12" ht="24.95" customHeight="1" x14ac:dyDescent="0.15">
      <c r="B9" s="132"/>
      <c r="C9" s="128"/>
      <c r="D9" s="128">
        <v>25</v>
      </c>
      <c r="E9" s="128" t="s">
        <v>10</v>
      </c>
      <c r="F9" s="198">
        <v>2859</v>
      </c>
      <c r="G9" s="247">
        <v>14498</v>
      </c>
      <c r="H9" s="129">
        <v>6693</v>
      </c>
      <c r="I9" s="129">
        <v>7805</v>
      </c>
      <c r="J9" s="130">
        <v>85.752722613709167</v>
      </c>
      <c r="K9" s="129">
        <v>154</v>
      </c>
      <c r="L9" s="133">
        <v>5.07</v>
      </c>
    </row>
    <row r="10" spans="1:12" ht="24.95" customHeight="1" x14ac:dyDescent="0.15">
      <c r="B10" s="132"/>
      <c r="C10" s="128"/>
      <c r="D10" s="128">
        <v>30</v>
      </c>
      <c r="E10" s="128" t="s">
        <v>10</v>
      </c>
      <c r="F10" s="247">
        <v>3262</v>
      </c>
      <c r="G10" s="247">
        <v>17284</v>
      </c>
      <c r="H10" s="129">
        <v>7909</v>
      </c>
      <c r="I10" s="129">
        <v>9375</v>
      </c>
      <c r="J10" s="130">
        <v>84.362666666666669</v>
      </c>
      <c r="K10" s="129">
        <v>184</v>
      </c>
      <c r="L10" s="131">
        <v>5.3</v>
      </c>
    </row>
    <row r="11" spans="1:12" ht="24.95" customHeight="1" x14ac:dyDescent="0.15">
      <c r="B11" s="132"/>
      <c r="C11" s="128"/>
      <c r="D11" s="128">
        <v>35</v>
      </c>
      <c r="E11" s="128" t="s">
        <v>10</v>
      </c>
      <c r="F11" s="247">
        <v>4327</v>
      </c>
      <c r="G11" s="247">
        <v>20972</v>
      </c>
      <c r="H11" s="129">
        <v>9754</v>
      </c>
      <c r="I11" s="129">
        <v>11218</v>
      </c>
      <c r="J11" s="130">
        <v>86.949545373506865</v>
      </c>
      <c r="K11" s="129">
        <v>223</v>
      </c>
      <c r="L11" s="131">
        <v>4.8499999999999996</v>
      </c>
    </row>
    <row r="12" spans="1:12" ht="24.95" customHeight="1" x14ac:dyDescent="0.15">
      <c r="B12" s="132"/>
      <c r="C12" s="128"/>
      <c r="D12" s="128">
        <v>40</v>
      </c>
      <c r="E12" s="128" t="s">
        <v>10</v>
      </c>
      <c r="F12" s="247">
        <v>5208</v>
      </c>
      <c r="G12" s="247">
        <v>23462</v>
      </c>
      <c r="H12" s="129">
        <v>10666</v>
      </c>
      <c r="I12" s="129">
        <v>12796</v>
      </c>
      <c r="J12" s="130">
        <v>83.354173179118476</v>
      </c>
      <c r="K12" s="129">
        <v>250</v>
      </c>
      <c r="L12" s="131">
        <v>4.5</v>
      </c>
    </row>
    <row r="13" spans="1:12" ht="24.95" customHeight="1" x14ac:dyDescent="0.15">
      <c r="B13" s="132"/>
      <c r="C13" s="128"/>
      <c r="D13" s="128">
        <v>45</v>
      </c>
      <c r="E13" s="128" t="s">
        <v>10</v>
      </c>
      <c r="F13" s="247">
        <v>5168</v>
      </c>
      <c r="G13" s="247">
        <v>21299</v>
      </c>
      <c r="H13" s="129">
        <v>9579</v>
      </c>
      <c r="I13" s="129">
        <v>11720</v>
      </c>
      <c r="J13" s="130">
        <v>81.732081911262796</v>
      </c>
      <c r="K13" s="129">
        <v>227</v>
      </c>
      <c r="L13" s="131">
        <v>4.12</v>
      </c>
    </row>
    <row r="14" spans="1:12" ht="24.95" customHeight="1" x14ac:dyDescent="0.15">
      <c r="B14" s="132"/>
      <c r="C14" s="128"/>
      <c r="D14" s="128">
        <v>50</v>
      </c>
      <c r="E14" s="128" t="s">
        <v>10</v>
      </c>
      <c r="F14" s="247">
        <v>5727</v>
      </c>
      <c r="G14" s="247">
        <v>20816</v>
      </c>
      <c r="H14" s="129">
        <v>9535</v>
      </c>
      <c r="I14" s="129">
        <v>11281</v>
      </c>
      <c r="J14" s="130">
        <v>84.52264870135626</v>
      </c>
      <c r="K14" s="129">
        <v>221</v>
      </c>
      <c r="L14" s="131">
        <v>3.63</v>
      </c>
    </row>
    <row r="15" spans="1:12" ht="24.95" customHeight="1" x14ac:dyDescent="0.15">
      <c r="B15" s="132"/>
      <c r="C15" s="128"/>
      <c r="D15" s="128">
        <v>55</v>
      </c>
      <c r="E15" s="128" t="s">
        <v>10</v>
      </c>
      <c r="F15" s="247">
        <v>8038</v>
      </c>
      <c r="G15" s="247">
        <v>19882</v>
      </c>
      <c r="H15" s="129">
        <v>9195</v>
      </c>
      <c r="I15" s="129">
        <v>10687</v>
      </c>
      <c r="J15" s="130">
        <v>86.039112940956301</v>
      </c>
      <c r="K15" s="129">
        <v>211</v>
      </c>
      <c r="L15" s="131">
        <v>2.4700000000000002</v>
      </c>
    </row>
    <row r="16" spans="1:12" ht="24.95" customHeight="1" x14ac:dyDescent="0.15">
      <c r="B16" s="132"/>
      <c r="C16" s="128"/>
      <c r="D16" s="128">
        <v>60</v>
      </c>
      <c r="E16" s="128" t="s">
        <v>10</v>
      </c>
      <c r="F16" s="247">
        <v>8376</v>
      </c>
      <c r="G16" s="247">
        <v>19792</v>
      </c>
      <c r="H16" s="129">
        <v>9185</v>
      </c>
      <c r="I16" s="129">
        <v>10607</v>
      </c>
      <c r="J16" s="130">
        <v>86.593758838502879</v>
      </c>
      <c r="K16" s="129">
        <v>210</v>
      </c>
      <c r="L16" s="131">
        <v>2.36</v>
      </c>
    </row>
    <row r="17" spans="1:12" ht="24.95" customHeight="1" x14ac:dyDescent="0.15">
      <c r="B17" s="132"/>
      <c r="C17" s="128"/>
      <c r="D17" s="128">
        <v>2</v>
      </c>
      <c r="E17" s="128" t="s">
        <v>10</v>
      </c>
      <c r="F17" s="247">
        <v>8531</v>
      </c>
      <c r="G17" s="247">
        <v>19365</v>
      </c>
      <c r="H17" s="129">
        <v>9056</v>
      </c>
      <c r="I17" s="129">
        <v>10309</v>
      </c>
      <c r="J17" s="130">
        <v>87.845571830439411</v>
      </c>
      <c r="K17" s="129">
        <v>206</v>
      </c>
      <c r="L17" s="131">
        <v>2.27</v>
      </c>
    </row>
    <row r="18" spans="1:12" ht="24.95" customHeight="1" x14ac:dyDescent="0.15">
      <c r="B18" s="333" t="s">
        <v>12</v>
      </c>
      <c r="C18" s="334"/>
      <c r="D18" s="128">
        <v>7</v>
      </c>
      <c r="E18" s="128" t="s">
        <v>10</v>
      </c>
      <c r="F18" s="247">
        <v>8682</v>
      </c>
      <c r="G18" s="247">
        <v>18411</v>
      </c>
      <c r="H18" s="129">
        <v>8690</v>
      </c>
      <c r="I18" s="129">
        <v>9721</v>
      </c>
      <c r="J18" s="130">
        <v>89.394095257689543</v>
      </c>
      <c r="K18" s="129">
        <v>198</v>
      </c>
      <c r="L18" s="131">
        <v>2.12</v>
      </c>
    </row>
    <row r="19" spans="1:12" ht="24.95" customHeight="1" x14ac:dyDescent="0.15">
      <c r="B19" s="132"/>
      <c r="C19" s="128"/>
      <c r="D19" s="128">
        <v>12</v>
      </c>
      <c r="E19" s="128" t="s">
        <v>10</v>
      </c>
      <c r="F19" s="247">
        <v>7387</v>
      </c>
      <c r="G19" s="247">
        <v>15829</v>
      </c>
      <c r="H19" s="129">
        <v>7461</v>
      </c>
      <c r="I19" s="129">
        <v>8368</v>
      </c>
      <c r="J19" s="130">
        <v>89.161089866156786</v>
      </c>
      <c r="K19" s="129">
        <v>171</v>
      </c>
      <c r="L19" s="131">
        <v>2.14</v>
      </c>
    </row>
    <row r="20" spans="1:12" ht="24.95" customHeight="1" x14ac:dyDescent="0.15">
      <c r="B20" s="134"/>
      <c r="C20" s="135"/>
      <c r="D20" s="128">
        <v>17</v>
      </c>
      <c r="E20" s="128" t="s">
        <v>10</v>
      </c>
      <c r="F20" s="247">
        <v>6820</v>
      </c>
      <c r="G20" s="247">
        <v>14206</v>
      </c>
      <c r="H20" s="129">
        <v>6781</v>
      </c>
      <c r="I20" s="129">
        <v>7425</v>
      </c>
      <c r="J20" s="130">
        <v>91.3</v>
      </c>
      <c r="K20" s="129">
        <v>153</v>
      </c>
      <c r="L20" s="131">
        <v>2.0099999999999998</v>
      </c>
    </row>
    <row r="21" spans="1:12" ht="24.95" customHeight="1" x14ac:dyDescent="0.15">
      <c r="B21" s="134"/>
      <c r="C21" s="135"/>
      <c r="D21" s="128">
        <v>22</v>
      </c>
      <c r="E21" s="128" t="s">
        <v>10</v>
      </c>
      <c r="F21" s="247">
        <v>7266</v>
      </c>
      <c r="G21" s="247">
        <v>13853</v>
      </c>
      <c r="H21" s="129">
        <v>6665</v>
      </c>
      <c r="I21" s="129">
        <v>7188</v>
      </c>
      <c r="J21" s="130">
        <v>92.7</v>
      </c>
      <c r="K21" s="129">
        <v>149</v>
      </c>
      <c r="L21" s="131">
        <v>1.91</v>
      </c>
    </row>
    <row r="22" spans="1:12" ht="24.95" customHeight="1" x14ac:dyDescent="0.15">
      <c r="B22" s="241"/>
      <c r="C22" s="242"/>
      <c r="D22" s="242">
        <v>27</v>
      </c>
      <c r="E22" s="242" t="s">
        <v>10</v>
      </c>
      <c r="F22" s="243">
        <v>6088</v>
      </c>
      <c r="G22" s="243">
        <v>11786</v>
      </c>
      <c r="H22" s="243">
        <v>5619</v>
      </c>
      <c r="I22" s="243">
        <v>6167</v>
      </c>
      <c r="J22" s="244">
        <v>91.1</v>
      </c>
      <c r="K22" s="243">
        <v>126.9</v>
      </c>
      <c r="L22" s="245">
        <v>1.9350000000000001</v>
      </c>
    </row>
    <row r="23" spans="1:12" ht="18.75" customHeight="1" x14ac:dyDescent="0.15">
      <c r="A23" s="53"/>
      <c r="B23" s="54" t="s">
        <v>13</v>
      </c>
      <c r="C23" s="55" t="s">
        <v>228</v>
      </c>
      <c r="D23" s="54"/>
      <c r="E23" s="54"/>
      <c r="F23" s="54"/>
      <c r="G23" s="54"/>
      <c r="H23" s="54"/>
      <c r="I23" s="54"/>
      <c r="J23" s="54"/>
      <c r="K23" s="54"/>
      <c r="L23" s="207" t="s">
        <v>14</v>
      </c>
    </row>
    <row r="24" spans="1:12" s="5" customFormat="1" ht="18" customHeight="1" x14ac:dyDescent="0.15">
      <c r="A24" s="53"/>
      <c r="B24" s="56"/>
      <c r="C24" s="113" t="s">
        <v>297</v>
      </c>
      <c r="D24" s="56"/>
      <c r="E24" s="56"/>
      <c r="F24" s="56"/>
      <c r="G24" s="56"/>
      <c r="H24" s="56"/>
      <c r="I24" s="56"/>
      <c r="J24" s="57"/>
      <c r="K24" s="56"/>
      <c r="L24" s="58"/>
    </row>
    <row r="25" spans="1:12" ht="22.5" customHeight="1" x14ac:dyDescent="0.15">
      <c r="B25" s="114"/>
      <c r="C25" s="114"/>
      <c r="D25" s="114"/>
      <c r="E25" s="114"/>
      <c r="F25" s="114"/>
      <c r="G25" s="114"/>
      <c r="H25" s="114"/>
      <c r="I25" s="114"/>
      <c r="J25" s="115"/>
      <c r="K25" s="114"/>
      <c r="L25" s="116"/>
    </row>
  </sheetData>
  <mergeCells count="10">
    <mergeCell ref="K3:L3"/>
    <mergeCell ref="B18:C18"/>
    <mergeCell ref="B6:C6"/>
    <mergeCell ref="K2:L2"/>
    <mergeCell ref="B4:E5"/>
    <mergeCell ref="F4:F5"/>
    <mergeCell ref="G4:I4"/>
    <mergeCell ref="J4:J5"/>
    <mergeCell ref="K4:K5"/>
    <mergeCell ref="L4:L5"/>
  </mergeCells>
  <phoneticPr fontId="2"/>
  <pageMargins left="0.39370078740157483" right="0" top="0.39370078740157483" bottom="0.78740157480314965" header="0.39370078740157483" footer="0.51181102362204722"/>
  <pageSetup paperSize="9" scale="99" firstPageNumber="9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C000"/>
  </sheetPr>
  <dimension ref="A1:K21"/>
  <sheetViews>
    <sheetView view="pageBreakPreview" zoomScale="85" zoomScaleNormal="90" zoomScaleSheetLayoutView="85" workbookViewId="0">
      <selection activeCell="H4" sqref="H4:I4"/>
    </sheetView>
  </sheetViews>
  <sheetFormatPr defaultRowHeight="27" customHeight="1" x14ac:dyDescent="0.15"/>
  <cols>
    <col min="1" max="2" width="3.625" style="35" customWidth="1"/>
    <col min="3" max="3" width="25.75" style="35" customWidth="1"/>
    <col min="4" max="9" width="18.125" style="37" customWidth="1"/>
    <col min="10" max="10" width="11.625" style="8" customWidth="1"/>
    <col min="11" max="11" width="11.625" style="13" customWidth="1"/>
    <col min="12" max="12" width="7.125" style="8" customWidth="1"/>
    <col min="13" max="16384" width="9" style="8"/>
  </cols>
  <sheetData>
    <row r="1" spans="1:11" s="6" customFormat="1" ht="13.5" x14ac:dyDescent="0.15">
      <c r="A1" s="63"/>
      <c r="B1" s="63"/>
      <c r="C1" s="63"/>
      <c r="D1" s="38"/>
      <c r="E1" s="38"/>
      <c r="F1" s="38"/>
      <c r="G1" s="38"/>
      <c r="H1" s="38"/>
      <c r="I1" s="38"/>
      <c r="K1" s="12"/>
    </row>
    <row r="2" spans="1:11" s="6" customFormat="1" ht="13.5" x14ac:dyDescent="0.15">
      <c r="A2" s="63"/>
      <c r="B2" s="63">
        <v>10</v>
      </c>
      <c r="C2" s="63" t="s">
        <v>257</v>
      </c>
      <c r="D2" s="38"/>
      <c r="E2" s="38"/>
      <c r="F2" s="38"/>
      <c r="G2" s="38"/>
      <c r="H2" s="38"/>
      <c r="I2" s="38"/>
      <c r="K2" s="12"/>
    </row>
    <row r="3" spans="1:11" s="6" customFormat="1" ht="13.5" x14ac:dyDescent="0.15">
      <c r="A3" s="63"/>
      <c r="B3" s="63"/>
      <c r="C3" s="36" t="s">
        <v>88</v>
      </c>
      <c r="D3" s="38"/>
      <c r="E3" s="38"/>
      <c r="F3" s="332"/>
      <c r="G3" s="332"/>
      <c r="H3" s="332" t="s">
        <v>68</v>
      </c>
      <c r="I3" s="332"/>
      <c r="J3" s="7"/>
      <c r="K3" s="7"/>
    </row>
    <row r="4" spans="1:11" ht="29.1" customHeight="1" x14ac:dyDescent="0.15">
      <c r="B4" s="377" t="s">
        <v>89</v>
      </c>
      <c r="C4" s="378"/>
      <c r="D4" s="423" t="s">
        <v>290</v>
      </c>
      <c r="E4" s="425"/>
      <c r="F4" s="426" t="s">
        <v>293</v>
      </c>
      <c r="G4" s="426"/>
      <c r="H4" s="427" t="s">
        <v>279</v>
      </c>
      <c r="I4" s="427"/>
      <c r="J4" s="14"/>
      <c r="K4" s="9"/>
    </row>
    <row r="5" spans="1:11" ht="29.1" customHeight="1" x14ac:dyDescent="0.15">
      <c r="B5" s="379"/>
      <c r="C5" s="380"/>
      <c r="D5" s="222" t="s">
        <v>90</v>
      </c>
      <c r="E5" s="222" t="s">
        <v>91</v>
      </c>
      <c r="F5" s="222" t="s">
        <v>90</v>
      </c>
      <c r="G5" s="222" t="s">
        <v>91</v>
      </c>
      <c r="H5" s="299" t="s">
        <v>90</v>
      </c>
      <c r="I5" s="299" t="s">
        <v>91</v>
      </c>
      <c r="J5" s="14"/>
      <c r="K5" s="9"/>
    </row>
    <row r="6" spans="1:11" ht="29.1" customHeight="1" x14ac:dyDescent="0.15">
      <c r="B6" s="443" t="s">
        <v>258</v>
      </c>
      <c r="C6" s="444"/>
      <c r="D6" s="198">
        <v>14206</v>
      </c>
      <c r="E6" s="198">
        <v>20354</v>
      </c>
      <c r="F6" s="324">
        <v>13853</v>
      </c>
      <c r="G6" s="324">
        <v>20645</v>
      </c>
      <c r="H6" s="286">
        <v>11018</v>
      </c>
      <c r="I6" s="192">
        <v>17349</v>
      </c>
      <c r="J6" s="14"/>
      <c r="K6" s="9"/>
    </row>
    <row r="7" spans="1:11" ht="29.1" customHeight="1" x14ac:dyDescent="0.15">
      <c r="B7" s="439" t="s">
        <v>92</v>
      </c>
      <c r="C7" s="440"/>
      <c r="D7" s="199">
        <v>3973</v>
      </c>
      <c r="E7" s="199">
        <v>3973</v>
      </c>
      <c r="F7" s="225">
        <v>3754</v>
      </c>
      <c r="G7" s="225">
        <v>3754</v>
      </c>
      <c r="H7" s="302">
        <v>3467</v>
      </c>
      <c r="I7" s="300">
        <v>3754</v>
      </c>
      <c r="J7" s="14"/>
      <c r="K7" s="9"/>
    </row>
    <row r="8" spans="1:11" ht="29.1" customHeight="1" x14ac:dyDescent="0.15">
      <c r="B8" s="439" t="s">
        <v>93</v>
      </c>
      <c r="C8" s="440"/>
      <c r="D8" s="199">
        <v>1864</v>
      </c>
      <c r="E8" s="199">
        <v>1864</v>
      </c>
      <c r="F8" s="225">
        <v>1565</v>
      </c>
      <c r="G8" s="225">
        <v>1565</v>
      </c>
      <c r="H8" s="302">
        <v>1169</v>
      </c>
      <c r="I8" s="300">
        <v>1169</v>
      </c>
      <c r="J8" s="14"/>
      <c r="K8" s="9"/>
    </row>
    <row r="9" spans="1:11" ht="29.1" customHeight="1" x14ac:dyDescent="0.15">
      <c r="B9" s="439" t="s">
        <v>94</v>
      </c>
      <c r="C9" s="440"/>
      <c r="D9" s="199">
        <v>5839</v>
      </c>
      <c r="E9" s="199">
        <v>5839</v>
      </c>
      <c r="F9" s="225">
        <v>5730</v>
      </c>
      <c r="G9" s="225">
        <v>5730</v>
      </c>
      <c r="H9" s="302">
        <v>4422</v>
      </c>
      <c r="I9" s="300">
        <v>4422</v>
      </c>
      <c r="J9" s="14"/>
      <c r="K9" s="9"/>
    </row>
    <row r="10" spans="1:11" ht="29.1" customHeight="1" x14ac:dyDescent="0.15">
      <c r="B10" s="439" t="s">
        <v>95</v>
      </c>
      <c r="C10" s="440"/>
      <c r="D10" s="199">
        <v>867</v>
      </c>
      <c r="E10" s="199">
        <v>867</v>
      </c>
      <c r="F10" s="225">
        <v>794</v>
      </c>
      <c r="G10" s="225">
        <v>794</v>
      </c>
      <c r="H10" s="302">
        <v>548</v>
      </c>
      <c r="I10" s="300">
        <v>548</v>
      </c>
      <c r="J10" s="14"/>
      <c r="K10" s="9"/>
    </row>
    <row r="11" spans="1:11" ht="29.1" customHeight="1" x14ac:dyDescent="0.15">
      <c r="B11" s="439" t="s">
        <v>96</v>
      </c>
      <c r="C11" s="440"/>
      <c r="D11" s="199">
        <v>974</v>
      </c>
      <c r="E11" s="199" t="s">
        <v>32</v>
      </c>
      <c r="F11" s="225">
        <v>810</v>
      </c>
      <c r="G11" s="225" t="s">
        <v>32</v>
      </c>
      <c r="H11" s="302">
        <v>749</v>
      </c>
      <c r="I11" s="300" t="s">
        <v>32</v>
      </c>
      <c r="J11" s="14"/>
      <c r="K11" s="9"/>
    </row>
    <row r="12" spans="1:11" ht="29.1" customHeight="1" x14ac:dyDescent="0.15">
      <c r="B12" s="439" t="s">
        <v>97</v>
      </c>
      <c r="C12" s="440"/>
      <c r="D12" s="199">
        <v>344</v>
      </c>
      <c r="E12" s="199" t="s">
        <v>32</v>
      </c>
      <c r="F12" s="225">
        <v>284</v>
      </c>
      <c r="G12" s="225" t="s">
        <v>32</v>
      </c>
      <c r="H12" s="302">
        <v>228</v>
      </c>
      <c r="I12" s="300" t="s">
        <v>32</v>
      </c>
      <c r="J12" s="14"/>
      <c r="K12" s="9"/>
    </row>
    <row r="13" spans="1:11" ht="29.1" customHeight="1" x14ac:dyDescent="0.15">
      <c r="B13" s="439" t="s">
        <v>98</v>
      </c>
      <c r="C13" s="440"/>
      <c r="D13" s="199">
        <v>229</v>
      </c>
      <c r="E13" s="199" t="s">
        <v>32</v>
      </c>
      <c r="F13" s="225">
        <v>246</v>
      </c>
      <c r="G13" s="225" t="s">
        <v>32</v>
      </c>
      <c r="H13" s="302">
        <v>224</v>
      </c>
      <c r="I13" s="300" t="s">
        <v>32</v>
      </c>
      <c r="J13" s="14"/>
      <c r="K13" s="9"/>
    </row>
    <row r="14" spans="1:11" ht="29.1" customHeight="1" x14ac:dyDescent="0.15">
      <c r="B14" s="439" t="s">
        <v>99</v>
      </c>
      <c r="C14" s="440"/>
      <c r="D14" s="199">
        <v>66</v>
      </c>
      <c r="E14" s="199" t="s">
        <v>32</v>
      </c>
      <c r="F14" s="225">
        <v>57</v>
      </c>
      <c r="G14" s="225" t="s">
        <v>32</v>
      </c>
      <c r="H14" s="302">
        <v>41</v>
      </c>
      <c r="I14" s="300" t="s">
        <v>32</v>
      </c>
      <c r="J14" s="14"/>
      <c r="K14" s="9"/>
    </row>
    <row r="15" spans="1:11" ht="29.1" customHeight="1" x14ac:dyDescent="0.15">
      <c r="B15" s="439" t="s">
        <v>100</v>
      </c>
      <c r="C15" s="440"/>
      <c r="D15" s="199" t="s">
        <v>32</v>
      </c>
      <c r="E15" s="199">
        <v>5507</v>
      </c>
      <c r="F15" s="225" t="s">
        <v>32</v>
      </c>
      <c r="G15" s="225">
        <v>5872</v>
      </c>
      <c r="H15" s="302" t="s">
        <v>32</v>
      </c>
      <c r="I15" s="300">
        <v>5194</v>
      </c>
      <c r="J15" s="14"/>
      <c r="K15" s="9"/>
    </row>
    <row r="16" spans="1:11" ht="29.1" customHeight="1" x14ac:dyDescent="0.15">
      <c r="B16" s="439" t="s">
        <v>101</v>
      </c>
      <c r="C16" s="440"/>
      <c r="D16" s="199" t="s">
        <v>32</v>
      </c>
      <c r="E16" s="199">
        <v>362</v>
      </c>
      <c r="F16" s="225" t="s">
        <v>32</v>
      </c>
      <c r="G16" s="225">
        <v>348</v>
      </c>
      <c r="H16" s="302" t="s">
        <v>32</v>
      </c>
      <c r="I16" s="300">
        <v>228</v>
      </c>
      <c r="J16" s="14"/>
      <c r="K16" s="9"/>
    </row>
    <row r="17" spans="2:11" ht="29.1" customHeight="1" x14ac:dyDescent="0.15">
      <c r="B17" s="439" t="s">
        <v>102</v>
      </c>
      <c r="C17" s="440"/>
      <c r="D17" s="199" t="s">
        <v>32</v>
      </c>
      <c r="E17" s="199">
        <v>1826</v>
      </c>
      <c r="F17" s="225" t="s">
        <v>32</v>
      </c>
      <c r="G17" s="225">
        <v>1891</v>
      </c>
      <c r="H17" s="302" t="s">
        <v>32</v>
      </c>
      <c r="I17" s="300">
        <v>1823</v>
      </c>
      <c r="J17" s="14"/>
      <c r="K17" s="9"/>
    </row>
    <row r="18" spans="2:11" ht="29.1" customHeight="1" x14ac:dyDescent="0.15">
      <c r="B18" s="439" t="s">
        <v>103</v>
      </c>
      <c r="C18" s="440"/>
      <c r="D18" s="199" t="s">
        <v>32</v>
      </c>
      <c r="E18" s="199">
        <v>66</v>
      </c>
      <c r="F18" s="225" t="s">
        <v>32</v>
      </c>
      <c r="G18" s="225">
        <v>78</v>
      </c>
      <c r="H18" s="302" t="s">
        <v>32</v>
      </c>
      <c r="I18" s="300">
        <v>41</v>
      </c>
      <c r="J18" s="14"/>
      <c r="K18" s="9"/>
    </row>
    <row r="19" spans="2:11" ht="29.1" customHeight="1" x14ac:dyDescent="0.15">
      <c r="B19" s="441" t="s">
        <v>104</v>
      </c>
      <c r="C19" s="442"/>
      <c r="D19" s="196">
        <v>50</v>
      </c>
      <c r="E19" s="196">
        <v>50</v>
      </c>
      <c r="F19" s="226">
        <v>613</v>
      </c>
      <c r="G19" s="226">
        <v>613</v>
      </c>
      <c r="H19" s="303">
        <v>170</v>
      </c>
      <c r="I19" s="301">
        <v>170</v>
      </c>
      <c r="J19" s="14"/>
      <c r="K19" s="9"/>
    </row>
    <row r="20" spans="2:11" ht="13.5" x14ac:dyDescent="0.15">
      <c r="D20" s="103"/>
      <c r="E20" s="103"/>
      <c r="F20" s="352"/>
      <c r="G20" s="352"/>
      <c r="H20" s="352" t="s">
        <v>14</v>
      </c>
      <c r="I20" s="352"/>
    </row>
    <row r="21" spans="2:11" ht="27" customHeight="1" x14ac:dyDescent="0.15">
      <c r="D21" s="103"/>
      <c r="E21" s="103"/>
      <c r="F21" s="103"/>
      <c r="G21" s="103"/>
      <c r="H21" s="103"/>
      <c r="I21" s="103"/>
    </row>
  </sheetData>
  <mergeCells count="22">
    <mergeCell ref="H4:I4"/>
    <mergeCell ref="B17:C17"/>
    <mergeCell ref="B16:C16"/>
    <mergeCell ref="B10:C10"/>
    <mergeCell ref="D4:E4"/>
    <mergeCell ref="F4:G4"/>
    <mergeCell ref="F3:G3"/>
    <mergeCell ref="F20:G20"/>
    <mergeCell ref="H3:I3"/>
    <mergeCell ref="B18:C18"/>
    <mergeCell ref="B19:C19"/>
    <mergeCell ref="B13:C13"/>
    <mergeCell ref="H20:I20"/>
    <mergeCell ref="B6:C6"/>
    <mergeCell ref="B4:C5"/>
    <mergeCell ref="B7:C7"/>
    <mergeCell ref="B8:C8"/>
    <mergeCell ref="B9:C9"/>
    <mergeCell ref="B14:C14"/>
    <mergeCell ref="B15:C15"/>
    <mergeCell ref="B11:C11"/>
    <mergeCell ref="B12:C12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C000"/>
  </sheetPr>
  <dimension ref="A1:O43"/>
  <sheetViews>
    <sheetView view="pageBreakPreview" zoomScale="85" zoomScaleNormal="90" zoomScaleSheetLayoutView="85" workbookViewId="0">
      <selection activeCell="O16" sqref="O16"/>
    </sheetView>
  </sheetViews>
  <sheetFormatPr defaultRowHeight="15" customHeight="1" x14ac:dyDescent="0.15"/>
  <cols>
    <col min="1" max="2" width="3.625" style="35" customWidth="1"/>
    <col min="3" max="3" width="12.625" style="35" customWidth="1"/>
    <col min="4" max="15" width="10.125" style="37" customWidth="1"/>
    <col min="16" max="16384" width="9" style="8"/>
  </cols>
  <sheetData>
    <row r="1" spans="1:15" s="6" customFormat="1" ht="13.5" x14ac:dyDescent="0.15">
      <c r="A1" s="63"/>
      <c r="B1" s="63"/>
      <c r="C1" s="36"/>
      <c r="D1" s="38"/>
      <c r="E1" s="38"/>
      <c r="F1" s="38"/>
      <c r="G1" s="38"/>
      <c r="H1" s="335"/>
      <c r="I1" s="335"/>
      <c r="J1" s="38"/>
      <c r="K1" s="38"/>
      <c r="L1" s="38"/>
      <c r="M1" s="38"/>
      <c r="N1" s="335"/>
      <c r="O1" s="335"/>
    </row>
    <row r="2" spans="1:15" s="6" customFormat="1" ht="13.5" x14ac:dyDescent="0.15">
      <c r="A2" s="63"/>
      <c r="B2" s="63"/>
      <c r="C2" s="63"/>
      <c r="D2" s="38"/>
      <c r="E2" s="38"/>
      <c r="F2" s="38"/>
      <c r="G2" s="38"/>
      <c r="H2" s="335"/>
      <c r="I2" s="335"/>
      <c r="J2" s="38"/>
      <c r="K2" s="38"/>
      <c r="L2" s="38"/>
      <c r="M2" s="38"/>
      <c r="N2" s="335"/>
      <c r="O2" s="335"/>
    </row>
    <row r="3" spans="1:15" ht="13.5" x14ac:dyDescent="0.15">
      <c r="C3" s="36" t="s">
        <v>105</v>
      </c>
      <c r="H3" s="332"/>
      <c r="I3" s="332"/>
      <c r="N3" s="332" t="s">
        <v>145</v>
      </c>
      <c r="O3" s="332"/>
    </row>
    <row r="4" spans="1:15" ht="13.5" customHeight="1" x14ac:dyDescent="0.15">
      <c r="B4" s="377" t="s">
        <v>106</v>
      </c>
      <c r="C4" s="378"/>
      <c r="D4" s="347" t="s">
        <v>294</v>
      </c>
      <c r="E4" s="446"/>
      <c r="F4" s="446"/>
      <c r="G4" s="446"/>
      <c r="H4" s="446"/>
      <c r="I4" s="348"/>
      <c r="J4" s="357" t="s">
        <v>295</v>
      </c>
      <c r="K4" s="447"/>
      <c r="L4" s="447"/>
      <c r="M4" s="447"/>
      <c r="N4" s="447"/>
      <c r="O4" s="358"/>
    </row>
    <row r="5" spans="1:15" s="6" customFormat="1" ht="13.5" customHeight="1" x14ac:dyDescent="0.15">
      <c r="A5" s="63"/>
      <c r="B5" s="396"/>
      <c r="C5" s="397"/>
      <c r="D5" s="445" t="s">
        <v>107</v>
      </c>
      <c r="E5" s="445"/>
      <c r="F5" s="445"/>
      <c r="G5" s="445" t="s">
        <v>144</v>
      </c>
      <c r="H5" s="445"/>
      <c r="I5" s="445"/>
      <c r="J5" s="445" t="s">
        <v>107</v>
      </c>
      <c r="K5" s="445"/>
      <c r="L5" s="445"/>
      <c r="M5" s="445" t="s">
        <v>144</v>
      </c>
      <c r="N5" s="445"/>
      <c r="O5" s="445"/>
    </row>
    <row r="6" spans="1:15" s="6" customFormat="1" ht="13.5" customHeight="1" x14ac:dyDescent="0.15">
      <c r="A6" s="63"/>
      <c r="B6" s="379"/>
      <c r="C6" s="380"/>
      <c r="D6" s="326" t="s">
        <v>26</v>
      </c>
      <c r="E6" s="168" t="s">
        <v>108</v>
      </c>
      <c r="F6" s="168" t="s">
        <v>109</v>
      </c>
      <c r="G6" s="326" t="s">
        <v>26</v>
      </c>
      <c r="H6" s="168" t="s">
        <v>108</v>
      </c>
      <c r="I6" s="168" t="s">
        <v>109</v>
      </c>
      <c r="J6" s="327" t="s">
        <v>26</v>
      </c>
      <c r="K6" s="478" t="s">
        <v>108</v>
      </c>
      <c r="L6" s="478" t="s">
        <v>109</v>
      </c>
      <c r="M6" s="327" t="s">
        <v>26</v>
      </c>
      <c r="N6" s="478" t="s">
        <v>108</v>
      </c>
      <c r="O6" s="478" t="s">
        <v>109</v>
      </c>
    </row>
    <row r="7" spans="1:15" s="6" customFormat="1" ht="14.1" customHeight="1" x14ac:dyDescent="0.15">
      <c r="A7" s="63"/>
      <c r="B7" s="430" t="s">
        <v>259</v>
      </c>
      <c r="C7" s="431"/>
      <c r="D7" s="198">
        <v>1397</v>
      </c>
      <c r="E7" s="198">
        <v>1056</v>
      </c>
      <c r="F7" s="198">
        <v>341</v>
      </c>
      <c r="G7" s="198">
        <v>8189</v>
      </c>
      <c r="H7" s="198">
        <v>7763</v>
      </c>
      <c r="I7" s="325">
        <v>426</v>
      </c>
      <c r="J7" s="184">
        <v>1243</v>
      </c>
      <c r="K7" s="184">
        <v>992</v>
      </c>
      <c r="L7" s="292">
        <v>251</v>
      </c>
      <c r="M7" s="184">
        <v>7133</v>
      </c>
      <c r="N7" s="184">
        <v>7017</v>
      </c>
      <c r="O7" s="184">
        <v>116</v>
      </c>
    </row>
    <row r="8" spans="1:15" s="6" customFormat="1" ht="14.1" customHeight="1" x14ac:dyDescent="0.15">
      <c r="A8" s="63"/>
      <c r="B8" s="428" t="s">
        <v>110</v>
      </c>
      <c r="C8" s="429"/>
      <c r="D8" s="198">
        <v>1094</v>
      </c>
      <c r="E8" s="199">
        <v>810</v>
      </c>
      <c r="F8" s="199">
        <v>284</v>
      </c>
      <c r="G8" s="198">
        <v>6220</v>
      </c>
      <c r="H8" s="199">
        <v>5872</v>
      </c>
      <c r="I8" s="227">
        <v>348</v>
      </c>
      <c r="J8" s="328">
        <v>957</v>
      </c>
      <c r="K8" s="267">
        <v>749</v>
      </c>
      <c r="L8" s="169">
        <v>208</v>
      </c>
      <c r="M8" s="328">
        <v>5283</v>
      </c>
      <c r="N8" s="267">
        <v>5194</v>
      </c>
      <c r="O8" s="267">
        <v>89</v>
      </c>
    </row>
    <row r="9" spans="1:15" s="6" customFormat="1" ht="14.1" customHeight="1" x14ac:dyDescent="0.15">
      <c r="A9" s="63"/>
      <c r="B9" s="428" t="s">
        <v>111</v>
      </c>
      <c r="C9" s="429"/>
      <c r="D9" s="198">
        <v>40</v>
      </c>
      <c r="E9" s="199">
        <v>26</v>
      </c>
      <c r="F9" s="199">
        <v>14</v>
      </c>
      <c r="G9" s="198">
        <v>73</v>
      </c>
      <c r="H9" s="199">
        <v>62</v>
      </c>
      <c r="I9" s="227">
        <v>11</v>
      </c>
      <c r="J9" s="328">
        <v>50</v>
      </c>
      <c r="K9" s="267">
        <v>35</v>
      </c>
      <c r="L9" s="169">
        <v>15</v>
      </c>
      <c r="M9" s="328">
        <v>80</v>
      </c>
      <c r="N9" s="267">
        <v>80</v>
      </c>
      <c r="O9" s="195" t="s">
        <v>32</v>
      </c>
    </row>
    <row r="10" spans="1:15" s="6" customFormat="1" ht="14.1" customHeight="1" x14ac:dyDescent="0.15">
      <c r="A10" s="63"/>
      <c r="B10" s="428" t="s">
        <v>112</v>
      </c>
      <c r="C10" s="429"/>
      <c r="D10" s="198">
        <v>9</v>
      </c>
      <c r="E10" s="199">
        <v>5</v>
      </c>
      <c r="F10" s="199">
        <v>4</v>
      </c>
      <c r="G10" s="198">
        <v>12</v>
      </c>
      <c r="H10" s="199">
        <v>11</v>
      </c>
      <c r="I10" s="227">
        <v>1</v>
      </c>
      <c r="J10" s="328">
        <v>7</v>
      </c>
      <c r="K10" s="267">
        <v>5</v>
      </c>
      <c r="L10" s="169">
        <v>2</v>
      </c>
      <c r="M10" s="328">
        <v>17</v>
      </c>
      <c r="N10" s="267">
        <v>16</v>
      </c>
      <c r="O10" s="267">
        <v>1</v>
      </c>
    </row>
    <row r="11" spans="1:15" s="6" customFormat="1" ht="14.1" customHeight="1" x14ac:dyDescent="0.15">
      <c r="A11" s="63"/>
      <c r="B11" s="428" t="s">
        <v>113</v>
      </c>
      <c r="C11" s="429"/>
      <c r="D11" s="198">
        <v>65</v>
      </c>
      <c r="E11" s="199">
        <v>46</v>
      </c>
      <c r="F11" s="199">
        <v>19</v>
      </c>
      <c r="G11" s="198">
        <v>172</v>
      </c>
      <c r="H11" s="199">
        <v>133</v>
      </c>
      <c r="I11" s="227">
        <v>39</v>
      </c>
      <c r="J11" s="328">
        <v>35</v>
      </c>
      <c r="K11" s="267">
        <v>26</v>
      </c>
      <c r="L11" s="169">
        <v>9</v>
      </c>
      <c r="M11" s="328">
        <v>136</v>
      </c>
      <c r="N11" s="267">
        <v>130</v>
      </c>
      <c r="O11" s="267">
        <v>6</v>
      </c>
    </row>
    <row r="12" spans="1:15" s="6" customFormat="1" ht="13.5" customHeight="1" x14ac:dyDescent="0.15">
      <c r="A12" s="63"/>
      <c r="B12" s="428" t="s">
        <v>114</v>
      </c>
      <c r="C12" s="429"/>
      <c r="D12" s="198" t="s">
        <v>32</v>
      </c>
      <c r="E12" s="199" t="s">
        <v>32</v>
      </c>
      <c r="F12" s="199" t="s">
        <v>32</v>
      </c>
      <c r="G12" s="198">
        <v>9</v>
      </c>
      <c r="H12" s="199">
        <v>9</v>
      </c>
      <c r="I12" s="227" t="s">
        <v>32</v>
      </c>
      <c r="J12" s="328">
        <v>3</v>
      </c>
      <c r="K12" s="267">
        <v>2</v>
      </c>
      <c r="L12" s="169">
        <v>1</v>
      </c>
      <c r="M12" s="328">
        <v>9</v>
      </c>
      <c r="N12" s="267">
        <v>9</v>
      </c>
      <c r="O12" s="195" t="s">
        <v>32</v>
      </c>
    </row>
    <row r="13" spans="1:15" s="6" customFormat="1" ht="14.1" customHeight="1" x14ac:dyDescent="0.15">
      <c r="A13" s="63"/>
      <c r="B13" s="428" t="s">
        <v>115</v>
      </c>
      <c r="C13" s="429"/>
      <c r="D13" s="198">
        <v>16</v>
      </c>
      <c r="E13" s="199">
        <v>15</v>
      </c>
      <c r="F13" s="199">
        <v>1</v>
      </c>
      <c r="G13" s="198">
        <v>44</v>
      </c>
      <c r="H13" s="199">
        <v>34</v>
      </c>
      <c r="I13" s="227">
        <v>10</v>
      </c>
      <c r="J13" s="328">
        <v>20</v>
      </c>
      <c r="K13" s="267">
        <v>12</v>
      </c>
      <c r="L13" s="169">
        <v>8</v>
      </c>
      <c r="M13" s="328">
        <v>52</v>
      </c>
      <c r="N13" s="267">
        <v>47</v>
      </c>
      <c r="O13" s="267">
        <v>5</v>
      </c>
    </row>
    <row r="14" spans="1:15" s="6" customFormat="1" ht="14.1" customHeight="1" x14ac:dyDescent="0.15">
      <c r="A14" s="63"/>
      <c r="B14" s="428" t="s">
        <v>116</v>
      </c>
      <c r="C14" s="429"/>
      <c r="D14" s="198">
        <v>647</v>
      </c>
      <c r="E14" s="199">
        <v>504</v>
      </c>
      <c r="F14" s="199">
        <v>143</v>
      </c>
      <c r="G14" s="198">
        <v>3919</v>
      </c>
      <c r="H14" s="199">
        <v>3798</v>
      </c>
      <c r="I14" s="227">
        <v>121</v>
      </c>
      <c r="J14" s="328">
        <v>593</v>
      </c>
      <c r="K14" s="267">
        <v>492</v>
      </c>
      <c r="L14" s="169">
        <v>101</v>
      </c>
      <c r="M14" s="328">
        <v>3282</v>
      </c>
      <c r="N14" s="267">
        <v>3243</v>
      </c>
      <c r="O14" s="267">
        <v>39</v>
      </c>
    </row>
    <row r="15" spans="1:15" s="6" customFormat="1" ht="14.1" customHeight="1" x14ac:dyDescent="0.15">
      <c r="A15" s="63"/>
      <c r="B15" s="428" t="s">
        <v>117</v>
      </c>
      <c r="C15" s="429"/>
      <c r="D15" s="198">
        <v>15</v>
      </c>
      <c r="E15" s="199">
        <v>11</v>
      </c>
      <c r="F15" s="199">
        <v>4</v>
      </c>
      <c r="G15" s="198">
        <v>57</v>
      </c>
      <c r="H15" s="199">
        <v>49</v>
      </c>
      <c r="I15" s="227">
        <v>8</v>
      </c>
      <c r="J15" s="328">
        <v>9</v>
      </c>
      <c r="K15" s="267">
        <v>8</v>
      </c>
      <c r="L15" s="169">
        <v>1</v>
      </c>
      <c r="M15" s="328">
        <v>52</v>
      </c>
      <c r="N15" s="267">
        <v>50</v>
      </c>
      <c r="O15" s="267">
        <v>2</v>
      </c>
    </row>
    <row r="16" spans="1:15" s="6" customFormat="1" ht="14.1" customHeight="1" x14ac:dyDescent="0.15">
      <c r="A16" s="63"/>
      <c r="B16" s="428" t="s">
        <v>118</v>
      </c>
      <c r="C16" s="429"/>
      <c r="D16" s="198">
        <v>11</v>
      </c>
      <c r="E16" s="199">
        <v>6</v>
      </c>
      <c r="F16" s="199">
        <v>5</v>
      </c>
      <c r="G16" s="198">
        <v>30</v>
      </c>
      <c r="H16" s="199">
        <v>28</v>
      </c>
      <c r="I16" s="227">
        <v>2</v>
      </c>
      <c r="J16" s="328">
        <v>8</v>
      </c>
      <c r="K16" s="267">
        <v>5</v>
      </c>
      <c r="L16" s="169">
        <v>3</v>
      </c>
      <c r="M16" s="328">
        <v>22</v>
      </c>
      <c r="N16" s="267">
        <v>22</v>
      </c>
      <c r="O16" s="195" t="s">
        <v>32</v>
      </c>
    </row>
    <row r="17" spans="1:15" s="6" customFormat="1" ht="14.1" customHeight="1" x14ac:dyDescent="0.15">
      <c r="A17" s="63"/>
      <c r="B17" s="428" t="s">
        <v>119</v>
      </c>
      <c r="C17" s="429"/>
      <c r="D17" s="198">
        <v>34</v>
      </c>
      <c r="E17" s="199">
        <v>27</v>
      </c>
      <c r="F17" s="199">
        <v>7</v>
      </c>
      <c r="G17" s="198">
        <v>285</v>
      </c>
      <c r="H17" s="199">
        <v>244</v>
      </c>
      <c r="I17" s="227">
        <v>41</v>
      </c>
      <c r="J17" s="328">
        <v>28</v>
      </c>
      <c r="K17" s="267">
        <v>19</v>
      </c>
      <c r="L17" s="169">
        <v>9</v>
      </c>
      <c r="M17" s="328">
        <v>237</v>
      </c>
      <c r="N17" s="267">
        <v>228</v>
      </c>
      <c r="O17" s="267">
        <v>9</v>
      </c>
    </row>
    <row r="18" spans="1:15" s="6" customFormat="1" ht="14.1" customHeight="1" x14ac:dyDescent="0.15">
      <c r="A18" s="63"/>
      <c r="B18" s="428" t="s">
        <v>120</v>
      </c>
      <c r="C18" s="429"/>
      <c r="D18" s="198">
        <v>33</v>
      </c>
      <c r="E18" s="199">
        <v>25</v>
      </c>
      <c r="F18" s="199">
        <v>8</v>
      </c>
      <c r="G18" s="198">
        <v>48</v>
      </c>
      <c r="H18" s="199">
        <v>34</v>
      </c>
      <c r="I18" s="227">
        <v>14</v>
      </c>
      <c r="J18" s="328">
        <v>24</v>
      </c>
      <c r="K18" s="267">
        <v>17</v>
      </c>
      <c r="L18" s="169">
        <v>7</v>
      </c>
      <c r="M18" s="328">
        <v>31</v>
      </c>
      <c r="N18" s="267">
        <v>28</v>
      </c>
      <c r="O18" s="267">
        <v>3</v>
      </c>
    </row>
    <row r="19" spans="1:15" s="6" customFormat="1" ht="14.1" customHeight="1" x14ac:dyDescent="0.15">
      <c r="A19" s="63"/>
      <c r="B19" s="428" t="s">
        <v>121</v>
      </c>
      <c r="C19" s="429"/>
      <c r="D19" s="198">
        <v>7</v>
      </c>
      <c r="E19" s="199">
        <v>5</v>
      </c>
      <c r="F19" s="199">
        <v>2</v>
      </c>
      <c r="G19" s="198">
        <v>16</v>
      </c>
      <c r="H19" s="199">
        <v>14</v>
      </c>
      <c r="I19" s="227">
        <v>2</v>
      </c>
      <c r="J19" s="328">
        <v>3</v>
      </c>
      <c r="K19" s="267">
        <v>1</v>
      </c>
      <c r="L19" s="169">
        <v>2</v>
      </c>
      <c r="M19" s="328">
        <v>10</v>
      </c>
      <c r="N19" s="267">
        <v>10</v>
      </c>
      <c r="O19" s="195" t="s">
        <v>32</v>
      </c>
    </row>
    <row r="20" spans="1:15" s="6" customFormat="1" ht="14.1" customHeight="1" x14ac:dyDescent="0.15">
      <c r="A20" s="63"/>
      <c r="B20" s="428" t="s">
        <v>122</v>
      </c>
      <c r="C20" s="429"/>
      <c r="D20" s="198">
        <v>13</v>
      </c>
      <c r="E20" s="199">
        <v>4</v>
      </c>
      <c r="F20" s="199">
        <v>9</v>
      </c>
      <c r="G20" s="198">
        <v>49</v>
      </c>
      <c r="H20" s="199">
        <v>42</v>
      </c>
      <c r="I20" s="227">
        <v>7</v>
      </c>
      <c r="J20" s="328">
        <v>10</v>
      </c>
      <c r="K20" s="267">
        <v>9</v>
      </c>
      <c r="L20" s="169">
        <v>1</v>
      </c>
      <c r="M20" s="328">
        <v>34</v>
      </c>
      <c r="N20" s="267">
        <v>32</v>
      </c>
      <c r="O20" s="267">
        <v>2</v>
      </c>
    </row>
    <row r="21" spans="1:15" s="6" customFormat="1" ht="14.1" customHeight="1" x14ac:dyDescent="0.15">
      <c r="A21" s="63"/>
      <c r="B21" s="428" t="s">
        <v>123</v>
      </c>
      <c r="C21" s="429"/>
      <c r="D21" s="198">
        <v>52</v>
      </c>
      <c r="E21" s="199">
        <v>39</v>
      </c>
      <c r="F21" s="199">
        <v>13</v>
      </c>
      <c r="G21" s="198">
        <v>482</v>
      </c>
      <c r="H21" s="199">
        <v>466</v>
      </c>
      <c r="I21" s="227">
        <v>16</v>
      </c>
      <c r="J21" s="328">
        <v>50</v>
      </c>
      <c r="K21" s="267">
        <v>33</v>
      </c>
      <c r="L21" s="169">
        <v>17</v>
      </c>
      <c r="M21" s="328">
        <v>440</v>
      </c>
      <c r="N21" s="267">
        <v>435</v>
      </c>
      <c r="O21" s="267">
        <v>5</v>
      </c>
    </row>
    <row r="22" spans="1:15" s="6" customFormat="1" ht="14.1" customHeight="1" x14ac:dyDescent="0.15">
      <c r="A22" s="63"/>
      <c r="B22" s="428" t="s">
        <v>124</v>
      </c>
      <c r="C22" s="429"/>
      <c r="D22" s="198">
        <v>6</v>
      </c>
      <c r="E22" s="199">
        <v>5</v>
      </c>
      <c r="F22" s="199">
        <v>1</v>
      </c>
      <c r="G22" s="198">
        <v>75</v>
      </c>
      <c r="H22" s="199">
        <v>57</v>
      </c>
      <c r="I22" s="227">
        <v>18</v>
      </c>
      <c r="J22" s="328">
        <v>8</v>
      </c>
      <c r="K22" s="267">
        <v>7</v>
      </c>
      <c r="L22" s="169">
        <v>1</v>
      </c>
      <c r="M22" s="328">
        <v>57</v>
      </c>
      <c r="N22" s="267">
        <v>50</v>
      </c>
      <c r="O22" s="267">
        <v>7</v>
      </c>
    </row>
    <row r="23" spans="1:15" s="6" customFormat="1" ht="14.1" customHeight="1" x14ac:dyDescent="0.15">
      <c r="A23" s="63"/>
      <c r="B23" s="428" t="s">
        <v>125</v>
      </c>
      <c r="C23" s="429"/>
      <c r="D23" s="198">
        <v>18</v>
      </c>
      <c r="E23" s="199">
        <v>9</v>
      </c>
      <c r="F23" s="199">
        <v>9</v>
      </c>
      <c r="G23" s="198">
        <v>119</v>
      </c>
      <c r="H23" s="199">
        <v>97</v>
      </c>
      <c r="I23" s="227">
        <v>22</v>
      </c>
      <c r="J23" s="328">
        <v>13</v>
      </c>
      <c r="K23" s="267">
        <v>11</v>
      </c>
      <c r="L23" s="169">
        <v>2</v>
      </c>
      <c r="M23" s="328">
        <v>92</v>
      </c>
      <c r="N23" s="267">
        <v>89</v>
      </c>
      <c r="O23" s="267">
        <v>3</v>
      </c>
    </row>
    <row r="24" spans="1:15" s="6" customFormat="1" ht="14.1" customHeight="1" x14ac:dyDescent="0.15">
      <c r="A24" s="63"/>
      <c r="B24" s="428" t="s">
        <v>126</v>
      </c>
      <c r="C24" s="429"/>
      <c r="D24" s="198">
        <v>4</v>
      </c>
      <c r="E24" s="199">
        <v>4</v>
      </c>
      <c r="F24" s="199" t="s">
        <v>32</v>
      </c>
      <c r="G24" s="198">
        <v>25</v>
      </c>
      <c r="H24" s="199">
        <v>24</v>
      </c>
      <c r="I24" s="227">
        <v>1</v>
      </c>
      <c r="J24" s="328">
        <v>4</v>
      </c>
      <c r="K24" s="267">
        <v>4</v>
      </c>
      <c r="L24" s="479" t="s">
        <v>32</v>
      </c>
      <c r="M24" s="328">
        <v>20</v>
      </c>
      <c r="N24" s="267">
        <v>20</v>
      </c>
      <c r="O24" s="195" t="s">
        <v>32</v>
      </c>
    </row>
    <row r="25" spans="1:15" s="6" customFormat="1" ht="14.1" customHeight="1" x14ac:dyDescent="0.15">
      <c r="A25" s="63"/>
      <c r="B25" s="428" t="s">
        <v>127</v>
      </c>
      <c r="C25" s="429"/>
      <c r="D25" s="198">
        <v>27</v>
      </c>
      <c r="E25" s="199">
        <v>18</v>
      </c>
      <c r="F25" s="199">
        <v>9</v>
      </c>
      <c r="G25" s="198">
        <v>170</v>
      </c>
      <c r="H25" s="199">
        <v>166</v>
      </c>
      <c r="I25" s="227">
        <v>4</v>
      </c>
      <c r="J25" s="328">
        <v>24</v>
      </c>
      <c r="K25" s="267">
        <v>16</v>
      </c>
      <c r="L25" s="479">
        <v>8</v>
      </c>
      <c r="M25" s="328">
        <v>135</v>
      </c>
      <c r="N25" s="267">
        <v>134</v>
      </c>
      <c r="O25" s="267">
        <v>1</v>
      </c>
    </row>
    <row r="26" spans="1:15" s="6" customFormat="1" ht="14.1" customHeight="1" x14ac:dyDescent="0.15">
      <c r="A26" s="63"/>
      <c r="B26" s="428" t="s">
        <v>128</v>
      </c>
      <c r="C26" s="429"/>
      <c r="D26" s="198">
        <v>17</v>
      </c>
      <c r="E26" s="199">
        <v>13</v>
      </c>
      <c r="F26" s="199">
        <v>4</v>
      </c>
      <c r="G26" s="198">
        <v>83</v>
      </c>
      <c r="H26" s="199">
        <v>79</v>
      </c>
      <c r="I26" s="227">
        <v>4</v>
      </c>
      <c r="J26" s="328">
        <v>9</v>
      </c>
      <c r="K26" s="267">
        <v>5</v>
      </c>
      <c r="L26" s="479">
        <v>4</v>
      </c>
      <c r="M26" s="328">
        <v>83</v>
      </c>
      <c r="N26" s="267">
        <v>83</v>
      </c>
      <c r="O26" s="195" t="s">
        <v>32</v>
      </c>
    </row>
    <row r="27" spans="1:15" s="6" customFormat="1" ht="14.1" customHeight="1" x14ac:dyDescent="0.15">
      <c r="A27" s="63"/>
      <c r="B27" s="428" t="s">
        <v>129</v>
      </c>
      <c r="C27" s="429"/>
      <c r="D27" s="198">
        <v>24</v>
      </c>
      <c r="E27" s="199">
        <v>10</v>
      </c>
      <c r="F27" s="199">
        <v>14</v>
      </c>
      <c r="G27" s="198">
        <v>50</v>
      </c>
      <c r="H27" s="199">
        <v>50</v>
      </c>
      <c r="I27" s="227" t="s">
        <v>32</v>
      </c>
      <c r="J27" s="328">
        <v>12</v>
      </c>
      <c r="K27" s="267">
        <v>6</v>
      </c>
      <c r="L27" s="479">
        <v>6</v>
      </c>
      <c r="M27" s="328">
        <v>48</v>
      </c>
      <c r="N27" s="267">
        <v>48</v>
      </c>
      <c r="O27" s="195" t="s">
        <v>32</v>
      </c>
    </row>
    <row r="28" spans="1:15" s="6" customFormat="1" ht="14.1" customHeight="1" x14ac:dyDescent="0.15">
      <c r="A28" s="63"/>
      <c r="B28" s="428" t="s">
        <v>130</v>
      </c>
      <c r="C28" s="429"/>
      <c r="D28" s="198">
        <v>24</v>
      </c>
      <c r="E28" s="199">
        <v>10</v>
      </c>
      <c r="F28" s="199">
        <v>14</v>
      </c>
      <c r="G28" s="198">
        <v>123</v>
      </c>
      <c r="H28" s="199">
        <v>115</v>
      </c>
      <c r="I28" s="227">
        <v>8</v>
      </c>
      <c r="J28" s="328">
        <v>22</v>
      </c>
      <c r="K28" s="267">
        <v>12</v>
      </c>
      <c r="L28" s="479">
        <v>10</v>
      </c>
      <c r="M28" s="328">
        <v>135</v>
      </c>
      <c r="N28" s="267">
        <v>134</v>
      </c>
      <c r="O28" s="267">
        <v>1</v>
      </c>
    </row>
    <row r="29" spans="1:15" s="6" customFormat="1" ht="14.1" customHeight="1" x14ac:dyDescent="0.15">
      <c r="A29" s="63"/>
      <c r="B29" s="428" t="s">
        <v>131</v>
      </c>
      <c r="C29" s="429"/>
      <c r="D29" s="198">
        <v>2</v>
      </c>
      <c r="E29" s="199">
        <v>2</v>
      </c>
      <c r="F29" s="199" t="s">
        <v>32</v>
      </c>
      <c r="G29" s="198">
        <v>98</v>
      </c>
      <c r="H29" s="199">
        <v>97</v>
      </c>
      <c r="I29" s="227">
        <v>1</v>
      </c>
      <c r="J29" s="328">
        <v>1</v>
      </c>
      <c r="K29" s="267">
        <v>1</v>
      </c>
      <c r="L29" s="479" t="s">
        <v>32</v>
      </c>
      <c r="M29" s="328">
        <v>69</v>
      </c>
      <c r="N29" s="267">
        <v>68</v>
      </c>
      <c r="O29" s="267">
        <v>1</v>
      </c>
    </row>
    <row r="30" spans="1:15" s="6" customFormat="1" ht="14.1" customHeight="1" x14ac:dyDescent="0.15">
      <c r="A30" s="63"/>
      <c r="B30" s="428" t="s">
        <v>132</v>
      </c>
      <c r="C30" s="429"/>
      <c r="D30" s="198">
        <v>17</v>
      </c>
      <c r="E30" s="199">
        <v>17</v>
      </c>
      <c r="F30" s="199" t="s">
        <v>32</v>
      </c>
      <c r="G30" s="198">
        <v>219</v>
      </c>
      <c r="H30" s="199">
        <v>212</v>
      </c>
      <c r="I30" s="227">
        <v>7</v>
      </c>
      <c r="J30" s="328">
        <v>15</v>
      </c>
      <c r="K30" s="267">
        <v>15</v>
      </c>
      <c r="L30" s="479" t="s">
        <v>32</v>
      </c>
      <c r="M30" s="328">
        <v>183</v>
      </c>
      <c r="N30" s="267">
        <v>182</v>
      </c>
      <c r="O30" s="267">
        <v>1</v>
      </c>
    </row>
    <row r="31" spans="1:15" s="6" customFormat="1" ht="14.1" customHeight="1" x14ac:dyDescent="0.15">
      <c r="A31" s="63"/>
      <c r="B31" s="428" t="s">
        <v>133</v>
      </c>
      <c r="C31" s="429"/>
      <c r="D31" s="198">
        <v>13</v>
      </c>
      <c r="E31" s="199">
        <v>9</v>
      </c>
      <c r="F31" s="199">
        <v>4</v>
      </c>
      <c r="G31" s="198">
        <v>62</v>
      </c>
      <c r="H31" s="199">
        <v>51</v>
      </c>
      <c r="I31" s="227">
        <v>11</v>
      </c>
      <c r="J31" s="328">
        <v>9</v>
      </c>
      <c r="K31" s="267">
        <v>8</v>
      </c>
      <c r="L31" s="479">
        <v>1</v>
      </c>
      <c r="M31" s="328">
        <v>59</v>
      </c>
      <c r="N31" s="267">
        <v>56</v>
      </c>
      <c r="O31" s="267">
        <v>3</v>
      </c>
    </row>
    <row r="32" spans="1:15" s="6" customFormat="1" ht="14.1" customHeight="1" x14ac:dyDescent="0.15">
      <c r="A32" s="63"/>
      <c r="B32" s="428" t="s">
        <v>134</v>
      </c>
      <c r="C32" s="429"/>
      <c r="D32" s="198">
        <v>303</v>
      </c>
      <c r="E32" s="199">
        <v>246</v>
      </c>
      <c r="F32" s="199">
        <v>57</v>
      </c>
      <c r="G32" s="198">
        <v>1969</v>
      </c>
      <c r="H32" s="199">
        <v>1891</v>
      </c>
      <c r="I32" s="227">
        <v>78</v>
      </c>
      <c r="J32" s="328">
        <v>265</v>
      </c>
      <c r="K32" s="267">
        <v>224</v>
      </c>
      <c r="L32" s="479">
        <v>41</v>
      </c>
      <c r="M32" s="328">
        <v>1850</v>
      </c>
      <c r="N32" s="267">
        <v>1823</v>
      </c>
      <c r="O32" s="267">
        <v>27</v>
      </c>
    </row>
    <row r="33" spans="1:15" s="6" customFormat="1" ht="14.1" customHeight="1" x14ac:dyDescent="0.15">
      <c r="A33" s="63"/>
      <c r="B33" s="428" t="s">
        <v>135</v>
      </c>
      <c r="C33" s="429"/>
      <c r="D33" s="198">
        <v>121</v>
      </c>
      <c r="E33" s="199">
        <v>84</v>
      </c>
      <c r="F33" s="199">
        <v>37</v>
      </c>
      <c r="G33" s="198">
        <v>114</v>
      </c>
      <c r="H33" s="199">
        <v>99</v>
      </c>
      <c r="I33" s="227">
        <v>15</v>
      </c>
      <c r="J33" s="328">
        <v>89</v>
      </c>
      <c r="K33" s="267">
        <v>59</v>
      </c>
      <c r="L33" s="479">
        <v>30</v>
      </c>
      <c r="M33" s="328">
        <v>108</v>
      </c>
      <c r="N33" s="267">
        <v>99</v>
      </c>
      <c r="O33" s="267">
        <v>9</v>
      </c>
    </row>
    <row r="34" spans="1:15" s="6" customFormat="1" ht="14.1" customHeight="1" x14ac:dyDescent="0.15">
      <c r="A34" s="63"/>
      <c r="B34" s="428" t="s">
        <v>136</v>
      </c>
      <c r="C34" s="429"/>
      <c r="D34" s="198">
        <v>12</v>
      </c>
      <c r="E34" s="199">
        <v>10</v>
      </c>
      <c r="F34" s="199">
        <v>2</v>
      </c>
      <c r="G34" s="198">
        <v>102</v>
      </c>
      <c r="H34" s="199">
        <v>96</v>
      </c>
      <c r="I34" s="227">
        <v>6</v>
      </c>
      <c r="J34" s="328">
        <v>5</v>
      </c>
      <c r="K34" s="267">
        <v>5</v>
      </c>
      <c r="L34" s="479" t="s">
        <v>32</v>
      </c>
      <c r="M34" s="328">
        <v>84</v>
      </c>
      <c r="N34" s="267">
        <v>80</v>
      </c>
      <c r="O34" s="267">
        <v>4</v>
      </c>
    </row>
    <row r="35" spans="1:15" s="6" customFormat="1" ht="14.1" customHeight="1" x14ac:dyDescent="0.15">
      <c r="A35" s="63"/>
      <c r="B35" s="428" t="s">
        <v>137</v>
      </c>
      <c r="C35" s="429"/>
      <c r="D35" s="198">
        <v>14</v>
      </c>
      <c r="E35" s="199">
        <v>14</v>
      </c>
      <c r="F35" s="199" t="s">
        <v>32</v>
      </c>
      <c r="G35" s="198">
        <v>67</v>
      </c>
      <c r="H35" s="199">
        <v>64</v>
      </c>
      <c r="I35" s="227">
        <v>3</v>
      </c>
      <c r="J35" s="328">
        <v>16</v>
      </c>
      <c r="K35" s="267">
        <v>16</v>
      </c>
      <c r="L35" s="479" t="s">
        <v>32</v>
      </c>
      <c r="M35" s="328">
        <v>64</v>
      </c>
      <c r="N35" s="267">
        <v>64</v>
      </c>
      <c r="O35" s="195" t="s">
        <v>32</v>
      </c>
    </row>
    <row r="36" spans="1:15" s="6" customFormat="1" ht="14.1" customHeight="1" x14ac:dyDescent="0.15">
      <c r="A36" s="63"/>
      <c r="B36" s="428" t="s">
        <v>138</v>
      </c>
      <c r="C36" s="429"/>
      <c r="D36" s="198">
        <v>12</v>
      </c>
      <c r="E36" s="199">
        <v>5</v>
      </c>
      <c r="F36" s="199">
        <v>7</v>
      </c>
      <c r="G36" s="198">
        <v>443</v>
      </c>
      <c r="H36" s="199">
        <v>433</v>
      </c>
      <c r="I36" s="227">
        <v>10</v>
      </c>
      <c r="J36" s="328">
        <v>9</v>
      </c>
      <c r="K36" s="267">
        <v>5</v>
      </c>
      <c r="L36" s="479">
        <v>4</v>
      </c>
      <c r="M36" s="328">
        <v>358</v>
      </c>
      <c r="N36" s="267">
        <v>357</v>
      </c>
      <c r="O36" s="267">
        <v>1</v>
      </c>
    </row>
    <row r="37" spans="1:15" s="6" customFormat="1" ht="14.1" customHeight="1" x14ac:dyDescent="0.15">
      <c r="A37" s="63"/>
      <c r="B37" s="428" t="s">
        <v>139</v>
      </c>
      <c r="C37" s="429"/>
      <c r="D37" s="198">
        <v>96</v>
      </c>
      <c r="E37" s="199">
        <v>92</v>
      </c>
      <c r="F37" s="199">
        <v>4</v>
      </c>
      <c r="G37" s="198">
        <v>632</v>
      </c>
      <c r="H37" s="199">
        <v>611</v>
      </c>
      <c r="I37" s="227">
        <v>21</v>
      </c>
      <c r="J37" s="328">
        <v>84</v>
      </c>
      <c r="K37" s="267">
        <v>79</v>
      </c>
      <c r="L37" s="479">
        <v>5</v>
      </c>
      <c r="M37" s="328">
        <v>603</v>
      </c>
      <c r="N37" s="267">
        <v>598</v>
      </c>
      <c r="O37" s="267">
        <v>5</v>
      </c>
    </row>
    <row r="38" spans="1:15" s="6" customFormat="1" ht="14.1" customHeight="1" x14ac:dyDescent="0.15">
      <c r="A38" s="63"/>
      <c r="B38" s="428" t="s">
        <v>140</v>
      </c>
      <c r="C38" s="429"/>
      <c r="D38" s="198">
        <v>1</v>
      </c>
      <c r="E38" s="199">
        <v>1</v>
      </c>
      <c r="F38" s="199" t="s">
        <v>32</v>
      </c>
      <c r="G38" s="198">
        <v>91</v>
      </c>
      <c r="H38" s="199">
        <v>90</v>
      </c>
      <c r="I38" s="227">
        <v>1</v>
      </c>
      <c r="J38" s="328">
        <v>1</v>
      </c>
      <c r="K38" s="267">
        <v>1</v>
      </c>
      <c r="L38" s="479" t="s">
        <v>32</v>
      </c>
      <c r="M38" s="328">
        <v>113</v>
      </c>
      <c r="N38" s="267">
        <v>112</v>
      </c>
      <c r="O38" s="267">
        <v>1</v>
      </c>
    </row>
    <row r="39" spans="1:15" s="6" customFormat="1" ht="14.1" customHeight="1" x14ac:dyDescent="0.15">
      <c r="A39" s="63"/>
      <c r="B39" s="428" t="s">
        <v>141</v>
      </c>
      <c r="C39" s="429"/>
      <c r="D39" s="198">
        <v>7</v>
      </c>
      <c r="E39" s="199">
        <v>7</v>
      </c>
      <c r="F39" s="199" t="s">
        <v>32</v>
      </c>
      <c r="G39" s="198">
        <v>101</v>
      </c>
      <c r="H39" s="199">
        <v>99</v>
      </c>
      <c r="I39" s="227">
        <v>2</v>
      </c>
      <c r="J39" s="328">
        <v>15</v>
      </c>
      <c r="K39" s="267">
        <v>14</v>
      </c>
      <c r="L39" s="169">
        <v>1</v>
      </c>
      <c r="M39" s="328">
        <v>98</v>
      </c>
      <c r="N39" s="267">
        <v>98</v>
      </c>
      <c r="O39" s="195" t="s">
        <v>32</v>
      </c>
    </row>
    <row r="40" spans="1:15" s="6" customFormat="1" ht="14.1" customHeight="1" x14ac:dyDescent="0.15">
      <c r="A40" s="63"/>
      <c r="B40" s="432" t="s">
        <v>133</v>
      </c>
      <c r="C40" s="433"/>
      <c r="D40" s="288">
        <v>40</v>
      </c>
      <c r="E40" s="196">
        <v>33</v>
      </c>
      <c r="F40" s="196">
        <v>7</v>
      </c>
      <c r="G40" s="288">
        <v>419</v>
      </c>
      <c r="H40" s="196">
        <v>399</v>
      </c>
      <c r="I40" s="228">
        <v>20</v>
      </c>
      <c r="J40" s="329">
        <v>67</v>
      </c>
      <c r="K40" s="270">
        <v>64</v>
      </c>
      <c r="L40" s="170">
        <v>3</v>
      </c>
      <c r="M40" s="329">
        <v>422</v>
      </c>
      <c r="N40" s="270">
        <v>415</v>
      </c>
      <c r="O40" s="270">
        <v>7</v>
      </c>
    </row>
    <row r="41" spans="1:15" s="6" customFormat="1" ht="13.5" x14ac:dyDescent="0.15">
      <c r="A41" s="63"/>
      <c r="B41" s="108"/>
      <c r="C41" s="108"/>
      <c r="D41" s="38"/>
      <c r="E41" s="38"/>
      <c r="F41" s="38"/>
      <c r="G41" s="38"/>
      <c r="H41" s="38"/>
      <c r="I41" s="107"/>
      <c r="J41" s="38"/>
      <c r="K41" s="38"/>
      <c r="L41" s="38"/>
      <c r="M41" s="38"/>
      <c r="N41" s="38"/>
      <c r="O41" s="107" t="s">
        <v>14</v>
      </c>
    </row>
    <row r="42" spans="1:15" s="6" customFormat="1" ht="15" customHeight="1" x14ac:dyDescent="0.15">
      <c r="A42" s="63"/>
      <c r="B42" s="108"/>
      <c r="C42" s="10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s="6" customFormat="1" ht="15" customHeight="1" x14ac:dyDescent="0.15">
      <c r="A43" s="63"/>
      <c r="B43" s="108"/>
      <c r="C43" s="10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</sheetData>
  <mergeCells count="47">
    <mergeCell ref="B9:C9"/>
    <mergeCell ref="B12:C12"/>
    <mergeCell ref="D5:F5"/>
    <mergeCell ref="N3:O3"/>
    <mergeCell ref="H3:I3"/>
    <mergeCell ref="G5:I5"/>
    <mergeCell ref="M5:O5"/>
    <mergeCell ref="J5:L5"/>
    <mergeCell ref="D4:I4"/>
    <mergeCell ref="J4:O4"/>
    <mergeCell ref="B13:C13"/>
    <mergeCell ref="B14:C14"/>
    <mergeCell ref="B15:C15"/>
    <mergeCell ref="B10:C10"/>
    <mergeCell ref="B11:C11"/>
    <mergeCell ref="B39:C39"/>
    <mergeCell ref="B40:C40"/>
    <mergeCell ref="B4:C6"/>
    <mergeCell ref="B34:C34"/>
    <mergeCell ref="B35:C35"/>
    <mergeCell ref="B36:C36"/>
    <mergeCell ref="B37:C37"/>
    <mergeCell ref="B30:C30"/>
    <mergeCell ref="B31:C31"/>
    <mergeCell ref="B32:C32"/>
    <mergeCell ref="B24:C24"/>
    <mergeCell ref="B25:C25"/>
    <mergeCell ref="B18:C18"/>
    <mergeCell ref="B19:C19"/>
    <mergeCell ref="B20:C20"/>
    <mergeCell ref="B21:C21"/>
    <mergeCell ref="H1:I1"/>
    <mergeCell ref="H2:I2"/>
    <mergeCell ref="N1:O1"/>
    <mergeCell ref="N2:O2"/>
    <mergeCell ref="B38:C38"/>
    <mergeCell ref="B33:C33"/>
    <mergeCell ref="B26:C26"/>
    <mergeCell ref="B27:C27"/>
    <mergeCell ref="B28:C28"/>
    <mergeCell ref="B29:C29"/>
    <mergeCell ref="B22:C22"/>
    <mergeCell ref="B23:C23"/>
    <mergeCell ref="B16:C16"/>
    <mergeCell ref="B17:C17"/>
    <mergeCell ref="B7:C7"/>
    <mergeCell ref="B8:C8"/>
  </mergeCells>
  <phoneticPr fontId="2"/>
  <pageMargins left="0.39370078740157483" right="0.39370078740157483" top="0.39370078740157483" bottom="0.78740157480314965" header="0.39370078740157483" footer="0.51181102362204722"/>
  <pageSetup paperSize="9" scale="96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5"/>
  <sheetViews>
    <sheetView view="pageBreakPreview" topLeftCell="A4" zoomScale="85" zoomScaleNormal="100" zoomScaleSheetLayoutView="85" workbookViewId="0">
      <selection activeCell="D23" sqref="D23:D24"/>
    </sheetView>
  </sheetViews>
  <sheetFormatPr defaultRowHeight="15.6" customHeight="1" x14ac:dyDescent="0.15"/>
  <cols>
    <col min="1" max="2" width="3.625" style="63" customWidth="1"/>
    <col min="3" max="3" width="18.625" style="63" customWidth="1"/>
    <col min="4" max="9" width="19.125" style="38" customWidth="1"/>
    <col min="10" max="10" width="11.625" style="12" customWidth="1"/>
    <col min="11" max="11" width="7.125" style="6" customWidth="1"/>
    <col min="12" max="16384" width="9" style="6"/>
  </cols>
  <sheetData>
    <row r="1" spans="2:10" ht="13.5" x14ac:dyDescent="0.15">
      <c r="B1" s="63">
        <v>11</v>
      </c>
      <c r="C1" s="63" t="s">
        <v>151</v>
      </c>
      <c r="E1" s="208"/>
      <c r="F1" s="448"/>
      <c r="G1" s="449"/>
      <c r="H1" s="449"/>
      <c r="I1" s="449"/>
    </row>
    <row r="2" spans="2:10" ht="13.5" x14ac:dyDescent="0.15">
      <c r="B2" s="68"/>
      <c r="C2" s="68"/>
      <c r="E2" s="59"/>
      <c r="F2" s="208"/>
      <c r="G2" s="206"/>
      <c r="H2" s="206"/>
      <c r="I2" s="206" t="s">
        <v>260</v>
      </c>
    </row>
    <row r="3" spans="2:10" ht="15.95" customHeight="1" x14ac:dyDescent="0.15">
      <c r="B3" s="165" t="s">
        <v>89</v>
      </c>
      <c r="C3" s="164"/>
      <c r="D3" s="239" t="s">
        <v>316</v>
      </c>
      <c r="E3" s="238" t="s">
        <v>317</v>
      </c>
      <c r="F3" s="238" t="s">
        <v>318</v>
      </c>
      <c r="G3" s="238" t="s">
        <v>319</v>
      </c>
      <c r="H3" s="238" t="s">
        <v>320</v>
      </c>
      <c r="I3" s="304" t="s">
        <v>321</v>
      </c>
      <c r="J3" s="6"/>
    </row>
    <row r="4" spans="2:10" ht="15.95" customHeight="1" x14ac:dyDescent="0.15">
      <c r="B4" s="371" t="s">
        <v>261</v>
      </c>
      <c r="C4" s="372"/>
      <c r="D4" s="192">
        <v>173</v>
      </c>
      <c r="E4" s="192">
        <v>186</v>
      </c>
      <c r="F4" s="192">
        <v>190</v>
      </c>
      <c r="G4" s="192">
        <v>316</v>
      </c>
      <c r="H4" s="192">
        <v>453</v>
      </c>
      <c r="I4" s="192">
        <v>499</v>
      </c>
      <c r="J4" s="6"/>
    </row>
    <row r="5" spans="2:10" ht="15.95" customHeight="1" x14ac:dyDescent="0.15">
      <c r="B5" s="169"/>
      <c r="C5" s="7" t="s">
        <v>152</v>
      </c>
      <c r="D5" s="199">
        <v>22</v>
      </c>
      <c r="E5" s="193">
        <v>20</v>
      </c>
      <c r="F5" s="193">
        <v>15</v>
      </c>
      <c r="G5" s="193">
        <v>15</v>
      </c>
      <c r="H5" s="193">
        <v>18</v>
      </c>
      <c r="I5" s="193">
        <v>16</v>
      </c>
      <c r="J5" s="6"/>
    </row>
    <row r="6" spans="2:10" ht="15.95" customHeight="1" x14ac:dyDescent="0.15">
      <c r="B6" s="169"/>
      <c r="C6" s="7" t="s">
        <v>153</v>
      </c>
      <c r="D6" s="199">
        <v>20</v>
      </c>
      <c r="E6" s="193">
        <v>21</v>
      </c>
      <c r="F6" s="193">
        <v>19</v>
      </c>
      <c r="G6" s="193">
        <v>19</v>
      </c>
      <c r="H6" s="193">
        <v>16</v>
      </c>
      <c r="I6" s="193">
        <v>13</v>
      </c>
      <c r="J6" s="6"/>
    </row>
    <row r="7" spans="2:10" ht="15.95" customHeight="1" x14ac:dyDescent="0.15">
      <c r="B7" s="169"/>
      <c r="C7" s="7" t="s">
        <v>154</v>
      </c>
      <c r="D7" s="199">
        <v>3</v>
      </c>
      <c r="E7" s="193">
        <v>3</v>
      </c>
      <c r="F7" s="193">
        <v>3</v>
      </c>
      <c r="G7" s="193">
        <v>3</v>
      </c>
      <c r="H7" s="193">
        <v>7</v>
      </c>
      <c r="I7" s="193">
        <v>13</v>
      </c>
      <c r="J7" s="6"/>
    </row>
    <row r="8" spans="2:10" ht="15.95" customHeight="1" x14ac:dyDescent="0.15">
      <c r="B8" s="169"/>
      <c r="C8" s="7" t="s">
        <v>155</v>
      </c>
      <c r="D8" s="199">
        <v>39</v>
      </c>
      <c r="E8" s="193">
        <v>37</v>
      </c>
      <c r="F8" s="193">
        <v>35</v>
      </c>
      <c r="G8" s="193">
        <v>53</v>
      </c>
      <c r="H8" s="193">
        <v>74</v>
      </c>
      <c r="I8" s="193">
        <v>55</v>
      </c>
      <c r="J8" s="6"/>
    </row>
    <row r="9" spans="2:10" ht="15.95" customHeight="1" x14ac:dyDescent="0.15">
      <c r="B9" s="169"/>
      <c r="C9" s="7" t="s">
        <v>156</v>
      </c>
      <c r="D9" s="199">
        <v>36</v>
      </c>
      <c r="E9" s="193">
        <v>33</v>
      </c>
      <c r="F9" s="193">
        <v>43</v>
      </c>
      <c r="G9" s="193">
        <v>69</v>
      </c>
      <c r="H9" s="193">
        <v>103</v>
      </c>
      <c r="I9" s="193">
        <v>98</v>
      </c>
      <c r="J9" s="6"/>
    </row>
    <row r="10" spans="2:10" ht="15.95" customHeight="1" x14ac:dyDescent="0.15">
      <c r="B10" s="169"/>
      <c r="C10" s="7" t="s">
        <v>157</v>
      </c>
      <c r="D10" s="199" t="s">
        <v>32</v>
      </c>
      <c r="E10" s="193" t="s">
        <v>32</v>
      </c>
      <c r="F10" s="193" t="s">
        <v>32</v>
      </c>
      <c r="G10" s="193" t="s">
        <v>32</v>
      </c>
      <c r="H10" s="193" t="s">
        <v>32</v>
      </c>
      <c r="I10" s="193" t="s">
        <v>322</v>
      </c>
      <c r="J10" s="6"/>
    </row>
    <row r="11" spans="2:10" ht="15.95" customHeight="1" x14ac:dyDescent="0.15">
      <c r="B11" s="169"/>
      <c r="C11" s="7" t="s">
        <v>158</v>
      </c>
      <c r="D11" s="199">
        <v>10</v>
      </c>
      <c r="E11" s="193">
        <v>8</v>
      </c>
      <c r="F11" s="193">
        <v>7</v>
      </c>
      <c r="G11" s="193">
        <v>6</v>
      </c>
      <c r="H11" s="193">
        <v>8</v>
      </c>
      <c r="I11" s="193">
        <v>6</v>
      </c>
      <c r="J11" s="6"/>
    </row>
    <row r="12" spans="2:10" ht="15.95" customHeight="1" x14ac:dyDescent="0.15">
      <c r="B12" s="169"/>
      <c r="C12" s="7" t="s">
        <v>159</v>
      </c>
      <c r="D12" s="199">
        <v>1</v>
      </c>
      <c r="E12" s="193">
        <v>1</v>
      </c>
      <c r="F12" s="193" t="s">
        <v>32</v>
      </c>
      <c r="G12" s="193" t="s">
        <v>32</v>
      </c>
      <c r="H12" s="193">
        <v>2</v>
      </c>
      <c r="I12" s="193">
        <v>1</v>
      </c>
      <c r="J12" s="6"/>
    </row>
    <row r="13" spans="2:10" ht="15.95" customHeight="1" x14ac:dyDescent="0.15">
      <c r="B13" s="169"/>
      <c r="C13" s="7" t="s">
        <v>160</v>
      </c>
      <c r="D13" s="199">
        <v>1</v>
      </c>
      <c r="E13" s="193">
        <v>1</v>
      </c>
      <c r="F13" s="193">
        <v>1</v>
      </c>
      <c r="G13" s="193">
        <v>1</v>
      </c>
      <c r="H13" s="193">
        <v>1</v>
      </c>
      <c r="I13" s="193">
        <v>1</v>
      </c>
      <c r="J13" s="6"/>
    </row>
    <row r="14" spans="2:10" ht="15.95" customHeight="1" x14ac:dyDescent="0.15">
      <c r="B14" s="169"/>
      <c r="C14" s="7" t="s">
        <v>161</v>
      </c>
      <c r="D14" s="199">
        <v>5</v>
      </c>
      <c r="E14" s="193">
        <v>4</v>
      </c>
      <c r="F14" s="193">
        <v>3</v>
      </c>
      <c r="G14" s="193">
        <v>3</v>
      </c>
      <c r="H14" s="193">
        <v>4</v>
      </c>
      <c r="I14" s="193">
        <v>4</v>
      </c>
      <c r="J14" s="6"/>
    </row>
    <row r="15" spans="2:10" ht="15.95" customHeight="1" x14ac:dyDescent="0.15">
      <c r="B15" s="169"/>
      <c r="C15" s="7" t="s">
        <v>162</v>
      </c>
      <c r="D15" s="199" t="s">
        <v>32</v>
      </c>
      <c r="E15" s="193" t="s">
        <v>32</v>
      </c>
      <c r="F15" s="193" t="s">
        <v>32</v>
      </c>
      <c r="G15" s="193">
        <v>1</v>
      </c>
      <c r="H15" s="193">
        <v>1</v>
      </c>
      <c r="I15" s="193">
        <v>2</v>
      </c>
      <c r="J15" s="6"/>
    </row>
    <row r="16" spans="2:10" ht="15.95" customHeight="1" x14ac:dyDescent="0.15">
      <c r="B16" s="169"/>
      <c r="C16" s="7" t="s">
        <v>163</v>
      </c>
      <c r="D16" s="199">
        <v>1</v>
      </c>
      <c r="E16" s="193">
        <v>1</v>
      </c>
      <c r="F16" s="193">
        <v>1</v>
      </c>
      <c r="G16" s="193">
        <v>1</v>
      </c>
      <c r="H16" s="193">
        <v>1</v>
      </c>
      <c r="I16" s="193">
        <v>2</v>
      </c>
      <c r="J16" s="6"/>
    </row>
    <row r="17" spans="1:10" ht="15.95" customHeight="1" x14ac:dyDescent="0.15">
      <c r="B17" s="169"/>
      <c r="C17" s="7" t="s">
        <v>133</v>
      </c>
      <c r="D17" s="199">
        <v>33</v>
      </c>
      <c r="E17" s="193">
        <v>53</v>
      </c>
      <c r="F17" s="193">
        <v>61</v>
      </c>
      <c r="G17" s="193">
        <v>144</v>
      </c>
      <c r="H17" s="193">
        <v>216</v>
      </c>
      <c r="I17" s="193">
        <v>287</v>
      </c>
      <c r="J17" s="6"/>
    </row>
    <row r="18" spans="1:10" ht="15.95" customHeight="1" x14ac:dyDescent="0.15">
      <c r="B18" s="170"/>
      <c r="C18" s="171" t="s">
        <v>164</v>
      </c>
      <c r="D18" s="196">
        <v>2</v>
      </c>
      <c r="E18" s="194">
        <v>4</v>
      </c>
      <c r="F18" s="194">
        <v>2</v>
      </c>
      <c r="G18" s="196">
        <v>1</v>
      </c>
      <c r="H18" s="193">
        <v>2</v>
      </c>
      <c r="I18" s="193">
        <v>1</v>
      </c>
      <c r="J18" s="6"/>
    </row>
    <row r="19" spans="1:10" ht="15.95" customHeight="1" x14ac:dyDescent="0.15">
      <c r="B19" s="6"/>
      <c r="C19" s="6" t="s">
        <v>301</v>
      </c>
      <c r="D19" s="172"/>
      <c r="E19" s="172"/>
      <c r="F19" s="172"/>
      <c r="G19" s="172"/>
      <c r="H19" s="450" t="s">
        <v>262</v>
      </c>
      <c r="I19" s="450"/>
    </row>
    <row r="20" spans="1:10" ht="13.5" x14ac:dyDescent="0.15">
      <c r="B20" s="6">
        <v>12</v>
      </c>
      <c r="C20" s="6" t="s">
        <v>263</v>
      </c>
      <c r="D20" s="2"/>
      <c r="E20" s="2"/>
      <c r="F20" s="2"/>
      <c r="G20" s="2"/>
      <c r="H20" s="173"/>
      <c r="I20" s="173"/>
    </row>
    <row r="21" spans="1:10" ht="13.5" x14ac:dyDescent="0.15">
      <c r="B21" s="10"/>
      <c r="C21" s="10"/>
      <c r="D21" s="2"/>
      <c r="E21" s="2"/>
      <c r="F21" s="2"/>
      <c r="G21" s="174" t="s">
        <v>264</v>
      </c>
      <c r="H21" s="174"/>
      <c r="I21" s="2"/>
    </row>
    <row r="22" spans="1:10" ht="15.95" customHeight="1" x14ac:dyDescent="0.15">
      <c r="B22" s="386" t="s">
        <v>89</v>
      </c>
      <c r="C22" s="387"/>
      <c r="D22" s="445" t="s">
        <v>265</v>
      </c>
      <c r="E22" s="445"/>
      <c r="F22" s="445"/>
      <c r="G22" s="445"/>
      <c r="H22" s="169"/>
      <c r="I22" s="7"/>
      <c r="J22" s="6"/>
    </row>
    <row r="23" spans="1:10" ht="15.95" customHeight="1" x14ac:dyDescent="0.15">
      <c r="B23" s="386"/>
      <c r="C23" s="387"/>
      <c r="D23" s="445" t="s">
        <v>266</v>
      </c>
      <c r="E23" s="445" t="s">
        <v>267</v>
      </c>
      <c r="F23" s="445"/>
      <c r="G23" s="445"/>
      <c r="H23" s="7"/>
      <c r="I23" s="6"/>
      <c r="J23" s="6"/>
    </row>
    <row r="24" spans="1:10" ht="15.95" customHeight="1" x14ac:dyDescent="0.15">
      <c r="B24" s="386"/>
      <c r="C24" s="387"/>
      <c r="D24" s="445"/>
      <c r="E24" s="239" t="s">
        <v>268</v>
      </c>
      <c r="F24" s="239" t="s">
        <v>269</v>
      </c>
      <c r="G24" s="239" t="s">
        <v>270</v>
      </c>
      <c r="H24" s="7"/>
      <c r="I24" s="6"/>
      <c r="J24" s="6"/>
    </row>
    <row r="25" spans="1:10" s="34" customFormat="1" ht="11.25" x14ac:dyDescent="0.15">
      <c r="A25" s="106"/>
      <c r="B25" s="175"/>
      <c r="C25" s="176"/>
      <c r="D25" s="177" t="s">
        <v>271</v>
      </c>
      <c r="E25" s="177" t="s">
        <v>272</v>
      </c>
      <c r="F25" s="177" t="s">
        <v>272</v>
      </c>
      <c r="G25" s="177" t="s">
        <v>272</v>
      </c>
      <c r="H25" s="176"/>
    </row>
    <row r="26" spans="1:10" ht="15.95" customHeight="1" x14ac:dyDescent="0.15">
      <c r="B26" s="367" t="s">
        <v>323</v>
      </c>
      <c r="C26" s="368"/>
      <c r="D26" s="198">
        <v>6711</v>
      </c>
      <c r="E26" s="198">
        <v>11969</v>
      </c>
      <c r="F26" s="199">
        <v>5751</v>
      </c>
      <c r="G26" s="199">
        <v>6218</v>
      </c>
      <c r="H26" s="12"/>
      <c r="I26" s="6"/>
      <c r="J26" s="6"/>
    </row>
    <row r="27" spans="1:10" ht="15.95" customHeight="1" x14ac:dyDescent="0.15">
      <c r="B27" s="367" t="s">
        <v>296</v>
      </c>
      <c r="C27" s="368"/>
      <c r="D27" s="198">
        <v>6825</v>
      </c>
      <c r="E27" s="198">
        <v>11931</v>
      </c>
      <c r="F27" s="199">
        <v>5752</v>
      </c>
      <c r="G27" s="199">
        <v>6179</v>
      </c>
      <c r="H27" s="12"/>
      <c r="I27" s="6"/>
      <c r="J27" s="6"/>
    </row>
    <row r="28" spans="1:10" ht="15.95" customHeight="1" x14ac:dyDescent="0.15">
      <c r="B28" s="367" t="s">
        <v>302</v>
      </c>
      <c r="C28" s="451"/>
      <c r="D28" s="198">
        <v>6901</v>
      </c>
      <c r="E28" s="198">
        <v>11802</v>
      </c>
      <c r="F28" s="199">
        <v>5677</v>
      </c>
      <c r="G28" s="199">
        <v>6125</v>
      </c>
      <c r="H28" s="12"/>
      <c r="I28" s="6"/>
      <c r="J28" s="6"/>
    </row>
    <row r="29" spans="1:10" ht="15.95" customHeight="1" x14ac:dyDescent="0.15">
      <c r="B29" s="373" t="s">
        <v>324</v>
      </c>
      <c r="C29" s="453"/>
      <c r="D29" s="198">
        <f>SUM(D30:D34)</f>
        <v>6806</v>
      </c>
      <c r="E29" s="198">
        <f>SUM(E30:E34)</f>
        <v>11557</v>
      </c>
      <c r="F29" s="198">
        <f>SUM(F30:F34)</f>
        <v>5544</v>
      </c>
      <c r="G29" s="198">
        <f>SUM(G30:G34)</f>
        <v>6013</v>
      </c>
      <c r="H29" s="12"/>
      <c r="I29" s="6"/>
      <c r="J29" s="6"/>
    </row>
    <row r="30" spans="1:10" ht="15.95" customHeight="1" x14ac:dyDescent="0.15">
      <c r="B30" s="367" t="s">
        <v>232</v>
      </c>
      <c r="C30" s="451"/>
      <c r="D30" s="199">
        <v>1828</v>
      </c>
      <c r="E30" s="199">
        <f>SUM(F30:G30)</f>
        <v>3006</v>
      </c>
      <c r="F30" s="199">
        <v>1438</v>
      </c>
      <c r="G30" s="199">
        <v>1568</v>
      </c>
      <c r="H30" s="12"/>
      <c r="I30" s="6"/>
      <c r="J30" s="6"/>
    </row>
    <row r="31" spans="1:10" ht="15.95" customHeight="1" x14ac:dyDescent="0.15">
      <c r="B31" s="367" t="s">
        <v>273</v>
      </c>
      <c r="C31" s="451"/>
      <c r="D31" s="199">
        <v>573</v>
      </c>
      <c r="E31" s="199">
        <f t="shared" ref="E31:E34" si="0">SUM(F31:G31)</f>
        <v>1034</v>
      </c>
      <c r="F31" s="199">
        <v>497</v>
      </c>
      <c r="G31" s="199">
        <v>537</v>
      </c>
      <c r="H31" s="12"/>
      <c r="I31" s="6"/>
      <c r="J31" s="6"/>
    </row>
    <row r="32" spans="1:10" ht="15.95" customHeight="1" x14ac:dyDescent="0.15">
      <c r="B32" s="367" t="s">
        <v>165</v>
      </c>
      <c r="C32" s="451"/>
      <c r="D32" s="199">
        <v>1764</v>
      </c>
      <c r="E32" s="199">
        <f t="shared" si="0"/>
        <v>2919</v>
      </c>
      <c r="F32" s="199">
        <v>1359</v>
      </c>
      <c r="G32" s="199">
        <v>1560</v>
      </c>
      <c r="H32" s="12"/>
      <c r="I32" s="6"/>
      <c r="J32" s="6"/>
    </row>
    <row r="33" spans="2:10" ht="15.95" customHeight="1" x14ac:dyDescent="0.15">
      <c r="B33" s="367" t="s">
        <v>166</v>
      </c>
      <c r="C33" s="451"/>
      <c r="D33" s="199">
        <v>1969</v>
      </c>
      <c r="E33" s="199">
        <f t="shared" si="0"/>
        <v>3474</v>
      </c>
      <c r="F33" s="199">
        <v>1686</v>
      </c>
      <c r="G33" s="199">
        <v>1788</v>
      </c>
      <c r="H33" s="12"/>
      <c r="I33" s="6"/>
      <c r="J33" s="6"/>
    </row>
    <row r="34" spans="2:10" ht="15.95" customHeight="1" x14ac:dyDescent="0.15">
      <c r="B34" s="369" t="s">
        <v>274</v>
      </c>
      <c r="C34" s="452"/>
      <c r="D34" s="196">
        <v>672</v>
      </c>
      <c r="E34" s="196">
        <f t="shared" si="0"/>
        <v>1124</v>
      </c>
      <c r="F34" s="196">
        <v>564</v>
      </c>
      <c r="G34" s="196">
        <v>560</v>
      </c>
      <c r="H34" s="12"/>
      <c r="I34" s="6"/>
      <c r="J34" s="6"/>
    </row>
    <row r="35" spans="2:10" ht="13.5" x14ac:dyDescent="0.15">
      <c r="B35" s="6" t="s">
        <v>298</v>
      </c>
      <c r="C35" s="6"/>
      <c r="D35" s="2"/>
      <c r="E35" s="2"/>
      <c r="F35" s="2"/>
      <c r="G35" s="305" t="s">
        <v>230</v>
      </c>
      <c r="H35" s="2"/>
      <c r="I35" s="172"/>
    </row>
  </sheetData>
  <mergeCells count="16">
    <mergeCell ref="B32:C32"/>
    <mergeCell ref="B33:C33"/>
    <mergeCell ref="B34:C34"/>
    <mergeCell ref="B31:C31"/>
    <mergeCell ref="B26:C26"/>
    <mergeCell ref="B27:C27"/>
    <mergeCell ref="B28:C28"/>
    <mergeCell ref="B29:C29"/>
    <mergeCell ref="B30:C30"/>
    <mergeCell ref="F1:I1"/>
    <mergeCell ref="B4:C4"/>
    <mergeCell ref="H19:I19"/>
    <mergeCell ref="B22:C24"/>
    <mergeCell ref="D22:G22"/>
    <mergeCell ref="D23:D24"/>
    <mergeCell ref="E23:G23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4"/>
  <sheetViews>
    <sheetView view="pageBreakPreview" zoomScale="85" zoomScaleNormal="100" zoomScaleSheetLayoutView="85" workbookViewId="0">
      <selection activeCell="K5" sqref="K5"/>
    </sheetView>
  </sheetViews>
  <sheetFormatPr defaultRowHeight="15.6" customHeight="1" x14ac:dyDescent="0.15"/>
  <cols>
    <col min="1" max="2" width="3.625" style="35" customWidth="1"/>
    <col min="3" max="3" width="20.625" style="35" customWidth="1"/>
    <col min="4" max="6" width="12.625" style="35" customWidth="1"/>
    <col min="7" max="12" width="12.625" style="37" customWidth="1"/>
    <col min="13" max="13" width="11.625" style="19" customWidth="1"/>
    <col min="14" max="14" width="11.625" style="31" customWidth="1"/>
    <col min="15" max="15" width="7.125" style="19" customWidth="1"/>
    <col min="16" max="16384" width="9" style="19"/>
  </cols>
  <sheetData>
    <row r="1" spans="1:14" s="17" customFormat="1" ht="13.5" x14ac:dyDescent="0.15">
      <c r="A1" s="63"/>
      <c r="B1" s="63"/>
      <c r="C1" s="63"/>
      <c r="D1" s="109"/>
      <c r="E1" s="112"/>
      <c r="F1" s="112"/>
      <c r="G1" s="38"/>
      <c r="H1" s="38"/>
      <c r="I1" s="38"/>
      <c r="J1" s="38"/>
      <c r="K1" s="335"/>
      <c r="L1" s="335"/>
      <c r="N1" s="29"/>
    </row>
    <row r="2" spans="1:14" s="17" customFormat="1" ht="13.5" x14ac:dyDescent="0.15">
      <c r="A2" s="63"/>
      <c r="B2" s="63">
        <v>13</v>
      </c>
      <c r="C2" s="63" t="s">
        <v>167</v>
      </c>
      <c r="D2" s="59"/>
      <c r="E2" s="211"/>
      <c r="F2" s="211"/>
      <c r="G2" s="38"/>
      <c r="H2" s="38"/>
      <c r="I2" s="38"/>
      <c r="J2" s="38"/>
      <c r="K2" s="335"/>
      <c r="L2" s="335"/>
      <c r="N2" s="29"/>
    </row>
    <row r="3" spans="1:14" ht="13.5" x14ac:dyDescent="0.15">
      <c r="B3" s="68"/>
      <c r="C3" s="68"/>
      <c r="K3" s="332" t="s">
        <v>168</v>
      </c>
      <c r="L3" s="332"/>
    </row>
    <row r="4" spans="1:14" s="17" customFormat="1" ht="16.5" customHeight="1" x14ac:dyDescent="0.15">
      <c r="A4" s="63"/>
      <c r="B4" s="399" t="s">
        <v>169</v>
      </c>
      <c r="C4" s="400"/>
      <c r="D4" s="456" t="s">
        <v>325</v>
      </c>
      <c r="E4" s="456" t="s">
        <v>303</v>
      </c>
      <c r="F4" s="456" t="s">
        <v>326</v>
      </c>
      <c r="G4" s="458" t="s">
        <v>327</v>
      </c>
      <c r="H4" s="458"/>
      <c r="I4" s="458"/>
      <c r="J4" s="458"/>
      <c r="K4" s="458"/>
      <c r="L4" s="458"/>
      <c r="M4" s="18"/>
      <c r="N4" s="18"/>
    </row>
    <row r="5" spans="1:14" s="17" customFormat="1" ht="17.25" customHeight="1" x14ac:dyDescent="0.15">
      <c r="A5" s="63"/>
      <c r="B5" s="399"/>
      <c r="C5" s="400"/>
      <c r="D5" s="456"/>
      <c r="E5" s="456"/>
      <c r="F5" s="456"/>
      <c r="G5" s="306" t="s">
        <v>170</v>
      </c>
      <c r="H5" s="480" t="s">
        <v>231</v>
      </c>
      <c r="I5" s="481" t="s">
        <v>224</v>
      </c>
      <c r="J5" s="481" t="s">
        <v>171</v>
      </c>
      <c r="K5" s="481" t="s">
        <v>172</v>
      </c>
      <c r="L5" s="482" t="s">
        <v>173</v>
      </c>
      <c r="M5" s="18"/>
      <c r="N5" s="18"/>
    </row>
    <row r="6" spans="1:14" s="17" customFormat="1" ht="16.5" customHeight="1" x14ac:dyDescent="0.15">
      <c r="A6" s="63"/>
      <c r="B6" s="454" t="s">
        <v>276</v>
      </c>
      <c r="C6" s="455"/>
      <c r="D6" s="198">
        <v>792</v>
      </c>
      <c r="E6" s="198">
        <v>712</v>
      </c>
      <c r="F6" s="198">
        <v>667</v>
      </c>
      <c r="G6" s="198">
        <f>SUM(H6:L6)</f>
        <v>656</v>
      </c>
      <c r="H6" s="198">
        <f>SUM(H7:H33)</f>
        <v>591</v>
      </c>
      <c r="I6" s="198">
        <f>SUM(I7:I33)</f>
        <v>1</v>
      </c>
      <c r="J6" s="198">
        <f>SUM(J7:J33)</f>
        <v>12</v>
      </c>
      <c r="K6" s="198">
        <f>SUM(K7:K33)</f>
        <v>43</v>
      </c>
      <c r="L6" s="198">
        <f>SUM(L7:L33)</f>
        <v>9</v>
      </c>
      <c r="M6" s="18"/>
      <c r="N6" s="18"/>
    </row>
    <row r="7" spans="1:14" s="17" customFormat="1" ht="16.5" customHeight="1" x14ac:dyDescent="0.15">
      <c r="A7" s="63"/>
      <c r="B7" s="78"/>
      <c r="C7" s="220" t="s">
        <v>174</v>
      </c>
      <c r="D7" s="199">
        <v>97</v>
      </c>
      <c r="E7" s="199">
        <v>105</v>
      </c>
      <c r="F7" s="199">
        <v>81</v>
      </c>
      <c r="G7" s="198">
        <f t="shared" ref="G7:G33" si="0">SUM(H7:L7)</f>
        <v>72</v>
      </c>
      <c r="H7" s="199">
        <v>53</v>
      </c>
      <c r="I7" s="199" t="s">
        <v>322</v>
      </c>
      <c r="J7" s="199">
        <v>3</v>
      </c>
      <c r="K7" s="199">
        <v>16</v>
      </c>
      <c r="L7" s="199" t="s">
        <v>322</v>
      </c>
      <c r="M7" s="18"/>
      <c r="N7" s="18"/>
    </row>
    <row r="8" spans="1:14" s="17" customFormat="1" ht="16.5" customHeight="1" x14ac:dyDescent="0.15">
      <c r="A8" s="63"/>
      <c r="B8" s="78"/>
      <c r="C8" s="220" t="s">
        <v>175</v>
      </c>
      <c r="D8" s="195">
        <v>1</v>
      </c>
      <c r="E8" s="195">
        <v>2</v>
      </c>
      <c r="F8" s="195" t="s">
        <v>32</v>
      </c>
      <c r="G8" s="198" t="s">
        <v>322</v>
      </c>
      <c r="H8" s="199" t="s">
        <v>322</v>
      </c>
      <c r="I8" s="199" t="s">
        <v>322</v>
      </c>
      <c r="J8" s="199" t="s">
        <v>322</v>
      </c>
      <c r="K8" s="199" t="s">
        <v>322</v>
      </c>
      <c r="L8" s="199" t="s">
        <v>322</v>
      </c>
      <c r="M8" s="18"/>
      <c r="N8" s="18"/>
    </row>
    <row r="9" spans="1:14" s="17" customFormat="1" ht="16.5" customHeight="1" x14ac:dyDescent="0.15">
      <c r="A9" s="63"/>
      <c r="B9" s="78"/>
      <c r="C9" s="220" t="s">
        <v>176</v>
      </c>
      <c r="D9" s="199">
        <v>1</v>
      </c>
      <c r="E9" s="199">
        <v>6</v>
      </c>
      <c r="F9" s="199">
        <v>1</v>
      </c>
      <c r="G9" s="198">
        <f t="shared" si="0"/>
        <v>4</v>
      </c>
      <c r="H9" s="199">
        <v>4</v>
      </c>
      <c r="I9" s="199" t="s">
        <v>322</v>
      </c>
      <c r="J9" s="199" t="s">
        <v>322</v>
      </c>
      <c r="K9" s="199" t="s">
        <v>322</v>
      </c>
      <c r="L9" s="199" t="s">
        <v>322</v>
      </c>
      <c r="M9" s="18"/>
      <c r="N9" s="18"/>
    </row>
    <row r="10" spans="1:14" s="17" customFormat="1" ht="16.5" customHeight="1" x14ac:dyDescent="0.15">
      <c r="A10" s="63"/>
      <c r="B10" s="78"/>
      <c r="C10" s="220" t="s">
        <v>177</v>
      </c>
      <c r="D10" s="199">
        <v>19</v>
      </c>
      <c r="E10" s="199">
        <v>8</v>
      </c>
      <c r="F10" s="199">
        <v>11</v>
      </c>
      <c r="G10" s="198">
        <f t="shared" si="0"/>
        <v>6</v>
      </c>
      <c r="H10" s="199">
        <v>4</v>
      </c>
      <c r="I10" s="199" t="s">
        <v>322</v>
      </c>
      <c r="J10" s="199" t="s">
        <v>322</v>
      </c>
      <c r="K10" s="199">
        <v>2</v>
      </c>
      <c r="L10" s="199" t="s">
        <v>322</v>
      </c>
      <c r="M10" s="18"/>
      <c r="N10" s="18"/>
    </row>
    <row r="11" spans="1:14" s="17" customFormat="1" ht="16.5" customHeight="1" x14ac:dyDescent="0.15">
      <c r="A11" s="63"/>
      <c r="B11" s="78"/>
      <c r="C11" s="220" t="s">
        <v>178</v>
      </c>
      <c r="D11" s="199">
        <v>9</v>
      </c>
      <c r="E11" s="199">
        <v>6</v>
      </c>
      <c r="F11" s="199">
        <v>1</v>
      </c>
      <c r="G11" s="198">
        <f t="shared" si="0"/>
        <v>7</v>
      </c>
      <c r="H11" s="199">
        <v>6</v>
      </c>
      <c r="I11" s="199" t="s">
        <v>322</v>
      </c>
      <c r="J11" s="199" t="s">
        <v>322</v>
      </c>
      <c r="K11" s="199">
        <v>1</v>
      </c>
      <c r="L11" s="199" t="s">
        <v>322</v>
      </c>
      <c r="M11" s="18"/>
      <c r="N11" s="18"/>
    </row>
    <row r="12" spans="1:14" s="17" customFormat="1" ht="16.5" customHeight="1" x14ac:dyDescent="0.15">
      <c r="A12" s="63"/>
      <c r="B12" s="78"/>
      <c r="C12" s="220" t="s">
        <v>179</v>
      </c>
      <c r="D12" s="199">
        <v>208</v>
      </c>
      <c r="E12" s="199">
        <v>182</v>
      </c>
      <c r="F12" s="199">
        <v>178</v>
      </c>
      <c r="G12" s="198">
        <f t="shared" si="0"/>
        <v>165</v>
      </c>
      <c r="H12" s="199">
        <v>157</v>
      </c>
      <c r="I12" s="199" t="s">
        <v>322</v>
      </c>
      <c r="J12" s="199">
        <v>2</v>
      </c>
      <c r="K12" s="199">
        <v>3</v>
      </c>
      <c r="L12" s="199">
        <v>3</v>
      </c>
      <c r="M12" s="18"/>
      <c r="N12" s="18"/>
    </row>
    <row r="13" spans="1:14" s="17" customFormat="1" ht="16.5" customHeight="1" x14ac:dyDescent="0.15">
      <c r="A13" s="63"/>
      <c r="B13" s="78"/>
      <c r="C13" s="220" t="s">
        <v>180</v>
      </c>
      <c r="D13" s="199">
        <v>37</v>
      </c>
      <c r="E13" s="199">
        <v>44</v>
      </c>
      <c r="F13" s="199">
        <v>40</v>
      </c>
      <c r="G13" s="198">
        <f t="shared" si="0"/>
        <v>37</v>
      </c>
      <c r="H13" s="199">
        <v>34</v>
      </c>
      <c r="I13" s="199" t="s">
        <v>322</v>
      </c>
      <c r="J13" s="199">
        <v>1</v>
      </c>
      <c r="K13" s="199">
        <v>2</v>
      </c>
      <c r="L13" s="199" t="s">
        <v>322</v>
      </c>
      <c r="M13" s="18"/>
      <c r="N13" s="18"/>
    </row>
    <row r="14" spans="1:14" s="17" customFormat="1" ht="16.5" customHeight="1" x14ac:dyDescent="0.15">
      <c r="A14" s="63"/>
      <c r="B14" s="78"/>
      <c r="C14" s="96" t="s">
        <v>181</v>
      </c>
      <c r="D14" s="199">
        <v>16</v>
      </c>
      <c r="E14" s="199">
        <v>13</v>
      </c>
      <c r="F14" s="199">
        <v>11</v>
      </c>
      <c r="G14" s="198">
        <f t="shared" si="0"/>
        <v>14</v>
      </c>
      <c r="H14" s="199">
        <v>13</v>
      </c>
      <c r="I14" s="199" t="s">
        <v>322</v>
      </c>
      <c r="J14" s="199">
        <v>1</v>
      </c>
      <c r="K14" s="199" t="s">
        <v>322</v>
      </c>
      <c r="L14" s="199" t="s">
        <v>322</v>
      </c>
      <c r="M14" s="18"/>
      <c r="N14" s="18"/>
    </row>
    <row r="15" spans="1:14" s="17" customFormat="1" ht="16.5" customHeight="1" x14ac:dyDescent="0.15">
      <c r="A15" s="63"/>
      <c r="B15" s="78"/>
      <c r="C15" s="96" t="s">
        <v>182</v>
      </c>
      <c r="D15" s="199"/>
      <c r="E15" s="199"/>
      <c r="F15" s="199"/>
      <c r="G15" s="198"/>
      <c r="H15" s="199"/>
      <c r="I15" s="199"/>
      <c r="J15" s="199"/>
      <c r="K15" s="199"/>
      <c r="L15" s="199"/>
      <c r="M15" s="18"/>
      <c r="N15" s="18"/>
    </row>
    <row r="16" spans="1:14" s="17" customFormat="1" ht="16.5" customHeight="1" x14ac:dyDescent="0.15">
      <c r="A16" s="63"/>
      <c r="B16" s="78"/>
      <c r="C16" s="220" t="s">
        <v>183</v>
      </c>
      <c r="D16" s="195" t="s">
        <v>32</v>
      </c>
      <c r="E16" s="195" t="s">
        <v>32</v>
      </c>
      <c r="F16" s="195" t="s">
        <v>32</v>
      </c>
      <c r="G16" s="198">
        <f t="shared" si="0"/>
        <v>1</v>
      </c>
      <c r="H16" s="199">
        <v>1</v>
      </c>
      <c r="I16" s="199" t="s">
        <v>322</v>
      </c>
      <c r="J16" s="199" t="s">
        <v>322</v>
      </c>
      <c r="K16" s="199" t="s">
        <v>322</v>
      </c>
      <c r="L16" s="199" t="s">
        <v>322</v>
      </c>
      <c r="M16" s="18"/>
      <c r="N16" s="18"/>
    </row>
    <row r="17" spans="1:14" s="17" customFormat="1" ht="16.5" customHeight="1" x14ac:dyDescent="0.15">
      <c r="A17" s="63"/>
      <c r="B17" s="78"/>
      <c r="C17" s="220" t="s">
        <v>184</v>
      </c>
      <c r="D17" s="199">
        <v>239</v>
      </c>
      <c r="E17" s="199">
        <v>224</v>
      </c>
      <c r="F17" s="199">
        <v>226</v>
      </c>
      <c r="G17" s="198">
        <f t="shared" si="0"/>
        <v>236</v>
      </c>
      <c r="H17" s="199">
        <v>216</v>
      </c>
      <c r="I17" s="199">
        <v>1</v>
      </c>
      <c r="J17" s="199">
        <v>2</v>
      </c>
      <c r="K17" s="199">
        <v>14</v>
      </c>
      <c r="L17" s="199">
        <v>3</v>
      </c>
      <c r="M17" s="18"/>
      <c r="N17" s="18"/>
    </row>
    <row r="18" spans="1:14" s="17" customFormat="1" ht="16.5" customHeight="1" x14ac:dyDescent="0.15">
      <c r="A18" s="63"/>
      <c r="B18" s="78"/>
      <c r="C18" s="220" t="s">
        <v>185</v>
      </c>
      <c r="D18" s="195" t="s">
        <v>32</v>
      </c>
      <c r="E18" s="195" t="s">
        <v>32</v>
      </c>
      <c r="F18" s="195" t="s">
        <v>32</v>
      </c>
      <c r="G18" s="198" t="s">
        <v>322</v>
      </c>
      <c r="H18" s="199" t="s">
        <v>322</v>
      </c>
      <c r="I18" s="199" t="s">
        <v>322</v>
      </c>
      <c r="J18" s="199" t="s">
        <v>322</v>
      </c>
      <c r="K18" s="199" t="s">
        <v>322</v>
      </c>
      <c r="L18" s="199" t="s">
        <v>322</v>
      </c>
      <c r="M18" s="18"/>
      <c r="N18" s="18"/>
    </row>
    <row r="19" spans="1:14" s="17" customFormat="1" ht="16.5" customHeight="1" x14ac:dyDescent="0.15">
      <c r="A19" s="63"/>
      <c r="B19" s="78"/>
      <c r="C19" s="220" t="s">
        <v>186</v>
      </c>
      <c r="D19" s="195" t="s">
        <v>32</v>
      </c>
      <c r="E19" s="195" t="s">
        <v>32</v>
      </c>
      <c r="F19" s="195" t="s">
        <v>32</v>
      </c>
      <c r="G19" s="198" t="s">
        <v>322</v>
      </c>
      <c r="H19" s="199" t="s">
        <v>322</v>
      </c>
      <c r="I19" s="199" t="s">
        <v>322</v>
      </c>
      <c r="J19" s="199" t="s">
        <v>322</v>
      </c>
      <c r="K19" s="199" t="s">
        <v>322</v>
      </c>
      <c r="L19" s="199" t="s">
        <v>322</v>
      </c>
      <c r="M19" s="18"/>
      <c r="N19" s="18"/>
    </row>
    <row r="20" spans="1:14" s="17" customFormat="1" ht="16.5" customHeight="1" x14ac:dyDescent="0.15">
      <c r="A20" s="63"/>
      <c r="B20" s="78"/>
      <c r="C20" s="220" t="s">
        <v>187</v>
      </c>
      <c r="D20" s="199">
        <v>1</v>
      </c>
      <c r="E20" s="199" t="s">
        <v>32</v>
      </c>
      <c r="F20" s="195" t="s">
        <v>32</v>
      </c>
      <c r="G20" s="198">
        <f t="shared" si="0"/>
        <v>1</v>
      </c>
      <c r="H20" s="199">
        <v>1</v>
      </c>
      <c r="I20" s="199" t="s">
        <v>322</v>
      </c>
      <c r="J20" s="199" t="s">
        <v>322</v>
      </c>
      <c r="K20" s="199" t="s">
        <v>322</v>
      </c>
      <c r="L20" s="199" t="s">
        <v>322</v>
      </c>
      <c r="M20" s="18"/>
      <c r="N20" s="18"/>
    </row>
    <row r="21" spans="1:14" s="17" customFormat="1" ht="16.5" customHeight="1" x14ac:dyDescent="0.15">
      <c r="A21" s="63"/>
      <c r="B21" s="78"/>
      <c r="C21" s="220" t="s">
        <v>188</v>
      </c>
      <c r="D21" s="199">
        <v>30</v>
      </c>
      <c r="E21" s="199">
        <v>30</v>
      </c>
      <c r="F21" s="199">
        <v>25</v>
      </c>
      <c r="G21" s="198">
        <f t="shared" si="0"/>
        <v>21</v>
      </c>
      <c r="H21" s="199">
        <v>21</v>
      </c>
      <c r="I21" s="199" t="s">
        <v>322</v>
      </c>
      <c r="J21" s="199" t="s">
        <v>322</v>
      </c>
      <c r="K21" s="199" t="s">
        <v>322</v>
      </c>
      <c r="L21" s="199" t="s">
        <v>322</v>
      </c>
      <c r="M21" s="18"/>
      <c r="N21" s="29"/>
    </row>
    <row r="22" spans="1:14" s="17" customFormat="1" ht="16.5" customHeight="1" x14ac:dyDescent="0.15">
      <c r="A22" s="63"/>
      <c r="B22" s="78"/>
      <c r="C22" s="220" t="s">
        <v>189</v>
      </c>
      <c r="D22" s="199">
        <v>11</v>
      </c>
      <c r="E22" s="199">
        <v>4</v>
      </c>
      <c r="F22" s="199">
        <v>4</v>
      </c>
      <c r="G22" s="198">
        <f t="shared" si="0"/>
        <v>5</v>
      </c>
      <c r="H22" s="199">
        <v>5</v>
      </c>
      <c r="I22" s="199" t="s">
        <v>322</v>
      </c>
      <c r="J22" s="199" t="s">
        <v>322</v>
      </c>
      <c r="K22" s="199" t="s">
        <v>322</v>
      </c>
      <c r="L22" s="199" t="s">
        <v>322</v>
      </c>
      <c r="M22" s="18"/>
      <c r="N22" s="29"/>
    </row>
    <row r="23" spans="1:14" s="17" customFormat="1" ht="16.5" customHeight="1" x14ac:dyDescent="0.15">
      <c r="A23" s="63"/>
      <c r="B23" s="78"/>
      <c r="C23" s="220" t="s">
        <v>190</v>
      </c>
      <c r="D23" s="195" t="s">
        <v>32</v>
      </c>
      <c r="E23" s="195" t="s">
        <v>32</v>
      </c>
      <c r="F23" s="195" t="s">
        <v>32</v>
      </c>
      <c r="G23" s="198">
        <f t="shared" si="0"/>
        <v>1</v>
      </c>
      <c r="H23" s="199">
        <v>1</v>
      </c>
      <c r="I23" s="199" t="s">
        <v>322</v>
      </c>
      <c r="J23" s="199" t="s">
        <v>322</v>
      </c>
      <c r="K23" s="199" t="s">
        <v>322</v>
      </c>
      <c r="L23" s="199" t="s">
        <v>322</v>
      </c>
      <c r="M23" s="18"/>
      <c r="N23" s="29"/>
    </row>
    <row r="24" spans="1:14" s="17" customFormat="1" ht="16.5" customHeight="1" x14ac:dyDescent="0.15">
      <c r="A24" s="63"/>
      <c r="B24" s="78"/>
      <c r="C24" s="220" t="s">
        <v>191</v>
      </c>
      <c r="D24" s="199" t="s">
        <v>32</v>
      </c>
      <c r="E24" s="199" t="s">
        <v>32</v>
      </c>
      <c r="F24" s="195" t="s">
        <v>32</v>
      </c>
      <c r="G24" s="198" t="s">
        <v>322</v>
      </c>
      <c r="H24" s="199" t="s">
        <v>322</v>
      </c>
      <c r="I24" s="199" t="s">
        <v>322</v>
      </c>
      <c r="J24" s="199" t="s">
        <v>322</v>
      </c>
      <c r="K24" s="199" t="s">
        <v>322</v>
      </c>
      <c r="L24" s="199" t="s">
        <v>322</v>
      </c>
      <c r="M24" s="18"/>
      <c r="N24" s="29"/>
    </row>
    <row r="25" spans="1:14" s="17" customFormat="1" ht="16.5" customHeight="1" x14ac:dyDescent="0.15">
      <c r="A25" s="63"/>
      <c r="B25" s="78"/>
      <c r="C25" s="220" t="s">
        <v>192</v>
      </c>
      <c r="D25" s="199" t="s">
        <v>32</v>
      </c>
      <c r="E25" s="199" t="s">
        <v>32</v>
      </c>
      <c r="F25" s="199">
        <v>1</v>
      </c>
      <c r="G25" s="198">
        <f t="shared" si="0"/>
        <v>6</v>
      </c>
      <c r="H25" s="199">
        <v>6</v>
      </c>
      <c r="I25" s="199" t="s">
        <v>322</v>
      </c>
      <c r="J25" s="199" t="s">
        <v>322</v>
      </c>
      <c r="K25" s="199" t="s">
        <v>322</v>
      </c>
      <c r="L25" s="199" t="s">
        <v>322</v>
      </c>
      <c r="M25" s="18"/>
      <c r="N25" s="29"/>
    </row>
    <row r="26" spans="1:14" s="17" customFormat="1" ht="16.5" customHeight="1" x14ac:dyDescent="0.15">
      <c r="A26" s="63"/>
      <c r="B26" s="78"/>
      <c r="C26" s="220" t="s">
        <v>193</v>
      </c>
      <c r="D26" s="195" t="s">
        <v>32</v>
      </c>
      <c r="E26" s="195" t="s">
        <v>32</v>
      </c>
      <c r="F26" s="195" t="s">
        <v>32</v>
      </c>
      <c r="G26" s="198" t="s">
        <v>322</v>
      </c>
      <c r="H26" s="199" t="s">
        <v>322</v>
      </c>
      <c r="I26" s="199" t="s">
        <v>322</v>
      </c>
      <c r="J26" s="199" t="s">
        <v>322</v>
      </c>
      <c r="K26" s="199" t="s">
        <v>322</v>
      </c>
      <c r="L26" s="199" t="s">
        <v>322</v>
      </c>
      <c r="M26" s="18"/>
      <c r="N26" s="29"/>
    </row>
    <row r="27" spans="1:14" s="17" customFormat="1" ht="16.5" customHeight="1" x14ac:dyDescent="0.15">
      <c r="A27" s="63"/>
      <c r="B27" s="78"/>
      <c r="C27" s="220" t="s">
        <v>194</v>
      </c>
      <c r="D27" s="199" t="s">
        <v>32</v>
      </c>
      <c r="E27" s="199">
        <v>2</v>
      </c>
      <c r="F27" s="199">
        <v>3</v>
      </c>
      <c r="G27" s="198">
        <f t="shared" si="0"/>
        <v>1</v>
      </c>
      <c r="H27" s="199">
        <v>1</v>
      </c>
      <c r="I27" s="199" t="s">
        <v>322</v>
      </c>
      <c r="J27" s="199" t="s">
        <v>322</v>
      </c>
      <c r="K27" s="199" t="s">
        <v>322</v>
      </c>
      <c r="L27" s="199" t="s">
        <v>322</v>
      </c>
      <c r="M27" s="18"/>
      <c r="N27" s="29"/>
    </row>
    <row r="28" spans="1:14" s="17" customFormat="1" ht="16.5" customHeight="1" x14ac:dyDescent="0.15">
      <c r="A28" s="63"/>
      <c r="B28" s="78"/>
      <c r="C28" s="220" t="s">
        <v>195</v>
      </c>
      <c r="D28" s="195">
        <v>1</v>
      </c>
      <c r="E28" s="195">
        <v>1</v>
      </c>
      <c r="F28" s="195" t="s">
        <v>32</v>
      </c>
      <c r="G28" s="198" t="s">
        <v>322</v>
      </c>
      <c r="H28" s="199" t="s">
        <v>322</v>
      </c>
      <c r="I28" s="199" t="s">
        <v>322</v>
      </c>
      <c r="J28" s="199" t="s">
        <v>322</v>
      </c>
      <c r="K28" s="199" t="s">
        <v>322</v>
      </c>
      <c r="L28" s="199" t="s">
        <v>322</v>
      </c>
      <c r="M28" s="18"/>
      <c r="N28" s="29"/>
    </row>
    <row r="29" spans="1:14" s="17" customFormat="1" ht="16.5" customHeight="1" x14ac:dyDescent="0.15">
      <c r="A29" s="63"/>
      <c r="B29" s="78"/>
      <c r="C29" s="220" t="s">
        <v>196</v>
      </c>
      <c r="D29" s="199">
        <v>103</v>
      </c>
      <c r="E29" s="199">
        <v>73</v>
      </c>
      <c r="F29" s="199">
        <v>68</v>
      </c>
      <c r="G29" s="198">
        <f t="shared" si="0"/>
        <v>68</v>
      </c>
      <c r="H29" s="199">
        <v>58</v>
      </c>
      <c r="I29" s="199" t="s">
        <v>322</v>
      </c>
      <c r="J29" s="199">
        <v>3</v>
      </c>
      <c r="K29" s="199">
        <v>4</v>
      </c>
      <c r="L29" s="199">
        <v>3</v>
      </c>
      <c r="M29" s="18"/>
      <c r="N29" s="29"/>
    </row>
    <row r="30" spans="1:14" s="17" customFormat="1" ht="16.5" customHeight="1" x14ac:dyDescent="0.15">
      <c r="A30" s="63"/>
      <c r="B30" s="78"/>
      <c r="C30" s="220" t="s">
        <v>197</v>
      </c>
      <c r="D30" s="199">
        <v>9</v>
      </c>
      <c r="E30" s="199">
        <v>7</v>
      </c>
      <c r="F30" s="199">
        <v>8</v>
      </c>
      <c r="G30" s="198">
        <f t="shared" si="0"/>
        <v>8</v>
      </c>
      <c r="H30" s="199">
        <v>7</v>
      </c>
      <c r="I30" s="199" t="s">
        <v>322</v>
      </c>
      <c r="J30" s="199" t="s">
        <v>322</v>
      </c>
      <c r="K30" s="199">
        <v>1</v>
      </c>
      <c r="L30" s="199" t="s">
        <v>322</v>
      </c>
      <c r="M30" s="18"/>
      <c r="N30" s="29"/>
    </row>
    <row r="31" spans="1:14" s="17" customFormat="1" ht="16.5" customHeight="1" x14ac:dyDescent="0.15">
      <c r="A31" s="63"/>
      <c r="B31" s="78"/>
      <c r="C31" s="220" t="s">
        <v>198</v>
      </c>
      <c r="D31" s="199" t="s">
        <v>32</v>
      </c>
      <c r="E31" s="199" t="s">
        <v>32</v>
      </c>
      <c r="F31" s="195">
        <v>1</v>
      </c>
      <c r="G31" s="198" t="s">
        <v>322</v>
      </c>
      <c r="H31" s="199" t="s">
        <v>322</v>
      </c>
      <c r="I31" s="199" t="s">
        <v>322</v>
      </c>
      <c r="J31" s="199" t="s">
        <v>322</v>
      </c>
      <c r="K31" s="199" t="s">
        <v>322</v>
      </c>
      <c r="L31" s="199" t="s">
        <v>322</v>
      </c>
      <c r="M31" s="18"/>
      <c r="N31" s="29"/>
    </row>
    <row r="32" spans="1:14" s="17" customFormat="1" ht="16.5" customHeight="1" x14ac:dyDescent="0.15">
      <c r="A32" s="63"/>
      <c r="B32" s="78"/>
      <c r="C32" s="220" t="s">
        <v>133</v>
      </c>
      <c r="D32" s="199">
        <v>6</v>
      </c>
      <c r="E32" s="199" t="s">
        <v>32</v>
      </c>
      <c r="F32" s="199">
        <v>2</v>
      </c>
      <c r="G32" s="198">
        <f t="shared" si="0"/>
        <v>1</v>
      </c>
      <c r="H32" s="199">
        <v>1</v>
      </c>
      <c r="I32" s="199" t="s">
        <v>322</v>
      </c>
      <c r="J32" s="199" t="s">
        <v>322</v>
      </c>
      <c r="K32" s="199" t="s">
        <v>322</v>
      </c>
      <c r="L32" s="199" t="s">
        <v>322</v>
      </c>
      <c r="M32" s="18"/>
      <c r="N32" s="29"/>
    </row>
    <row r="33" spans="1:14" s="17" customFormat="1" ht="16.5" customHeight="1" x14ac:dyDescent="0.15">
      <c r="A33" s="63"/>
      <c r="B33" s="104"/>
      <c r="C33" s="221" t="s">
        <v>199</v>
      </c>
      <c r="D33" s="196">
        <v>4</v>
      </c>
      <c r="E33" s="196">
        <v>5</v>
      </c>
      <c r="F33" s="196">
        <v>6</v>
      </c>
      <c r="G33" s="288">
        <f t="shared" si="0"/>
        <v>2</v>
      </c>
      <c r="H33" s="196">
        <v>2</v>
      </c>
      <c r="I33" s="196" t="s">
        <v>322</v>
      </c>
      <c r="J33" s="196" t="s">
        <v>322</v>
      </c>
      <c r="K33" s="196" t="s">
        <v>322</v>
      </c>
      <c r="L33" s="199" t="s">
        <v>322</v>
      </c>
      <c r="M33" s="18"/>
      <c r="N33" s="29"/>
    </row>
    <row r="34" spans="1:14" ht="15.6" customHeight="1" x14ac:dyDescent="0.15">
      <c r="D34" s="66"/>
      <c r="E34" s="66"/>
      <c r="F34" s="66"/>
      <c r="H34" s="103"/>
      <c r="I34" s="103"/>
      <c r="J34" s="103"/>
      <c r="K34" s="457" t="s">
        <v>230</v>
      </c>
      <c r="L34" s="352"/>
    </row>
  </sheetData>
  <mergeCells count="10">
    <mergeCell ref="K34:L34"/>
    <mergeCell ref="K1:L1"/>
    <mergeCell ref="K2:L2"/>
    <mergeCell ref="K3:L3"/>
    <mergeCell ref="G4:L4"/>
    <mergeCell ref="B6:C6"/>
    <mergeCell ref="B4:C5"/>
    <mergeCell ref="D4:D5"/>
    <mergeCell ref="E4:E5"/>
    <mergeCell ref="F4:F5"/>
  </mergeCells>
  <phoneticPr fontId="2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4"/>
  <sheetViews>
    <sheetView view="pageBreakPreview" zoomScale="85" zoomScaleNormal="90" zoomScaleSheetLayoutView="85" workbookViewId="0">
      <selection activeCell="G20" sqref="G20"/>
    </sheetView>
  </sheetViews>
  <sheetFormatPr defaultRowHeight="21" customHeight="1" x14ac:dyDescent="0.15"/>
  <cols>
    <col min="1" max="1" width="3.625" style="35" customWidth="1"/>
    <col min="2" max="2" width="3.5" style="35" customWidth="1"/>
    <col min="3" max="3" width="17.125" style="35" customWidth="1"/>
    <col min="4" max="10" width="16.625" style="37" customWidth="1"/>
    <col min="11" max="11" width="11.625" style="19" customWidth="1"/>
    <col min="12" max="12" width="7.125" style="19" customWidth="1"/>
    <col min="13" max="16384" width="9" style="19"/>
  </cols>
  <sheetData>
    <row r="1" spans="1:11" ht="13.5" x14ac:dyDescent="0.15">
      <c r="F1" s="109"/>
      <c r="G1" s="112"/>
    </row>
    <row r="2" spans="1:11" s="17" customFormat="1" ht="13.5" x14ac:dyDescent="0.15">
      <c r="A2" s="63"/>
      <c r="B2" s="100">
        <v>14</v>
      </c>
      <c r="C2" s="63" t="s">
        <v>200</v>
      </c>
      <c r="D2" s="38"/>
      <c r="E2" s="38"/>
      <c r="F2" s="59"/>
      <c r="G2" s="211"/>
      <c r="H2" s="38"/>
      <c r="I2" s="38"/>
      <c r="J2" s="38"/>
    </row>
    <row r="3" spans="1:11" s="17" customFormat="1" ht="13.5" x14ac:dyDescent="0.15">
      <c r="A3" s="63"/>
      <c r="B3" s="63"/>
      <c r="C3" s="36" t="s">
        <v>201</v>
      </c>
      <c r="D3" s="38"/>
      <c r="E3" s="38"/>
      <c r="F3" s="38"/>
      <c r="G3" s="38"/>
      <c r="H3" s="105"/>
      <c r="I3" s="105"/>
      <c r="J3" s="105" t="s">
        <v>168</v>
      </c>
      <c r="K3" s="18"/>
    </row>
    <row r="4" spans="1:11" ht="23.1" customHeight="1" x14ac:dyDescent="0.15">
      <c r="B4" s="461" t="s">
        <v>169</v>
      </c>
      <c r="C4" s="462"/>
      <c r="D4" s="200" t="s">
        <v>328</v>
      </c>
      <c r="E4" s="465" t="s">
        <v>329</v>
      </c>
      <c r="F4" s="466"/>
      <c r="G4" s="466"/>
      <c r="H4" s="466"/>
      <c r="I4" s="466"/>
      <c r="J4" s="467"/>
      <c r="K4" s="20"/>
    </row>
    <row r="5" spans="1:11" s="33" customFormat="1" ht="23.1" customHeight="1" x14ac:dyDescent="0.15">
      <c r="A5" s="126"/>
      <c r="B5" s="463"/>
      <c r="C5" s="464"/>
      <c r="D5" s="307" t="s">
        <v>202</v>
      </c>
      <c r="E5" s="307" t="s">
        <v>202</v>
      </c>
      <c r="F5" s="200" t="s">
        <v>232</v>
      </c>
      <c r="G5" s="487" t="s">
        <v>225</v>
      </c>
      <c r="H5" s="487" t="s">
        <v>165</v>
      </c>
      <c r="I5" s="487" t="s">
        <v>166</v>
      </c>
      <c r="J5" s="487" t="s">
        <v>203</v>
      </c>
      <c r="K5" s="32"/>
    </row>
    <row r="6" spans="1:11" s="17" customFormat="1" ht="23.1" customHeight="1" x14ac:dyDescent="0.15">
      <c r="A6" s="63"/>
      <c r="B6" s="454" t="s">
        <v>275</v>
      </c>
      <c r="C6" s="455"/>
      <c r="D6" s="198">
        <v>4036</v>
      </c>
      <c r="E6" s="286">
        <f>SUM(F6:J6)</f>
        <v>3874</v>
      </c>
      <c r="F6" s="308">
        <f>SUM(F8,F10,F12,F14,F16,F18,F20,F22)</f>
        <v>2127</v>
      </c>
      <c r="G6" s="198">
        <f t="shared" ref="G6:J7" si="0">SUM(G8,G10,G12,G14,G16,G18,G20,G22)</f>
        <v>216</v>
      </c>
      <c r="H6" s="198">
        <f t="shared" si="0"/>
        <v>597</v>
      </c>
      <c r="I6" s="198">
        <f t="shared" si="0"/>
        <v>688</v>
      </c>
      <c r="J6" s="198">
        <f t="shared" si="0"/>
        <v>246</v>
      </c>
      <c r="K6" s="18"/>
    </row>
    <row r="7" spans="1:11" s="17" customFormat="1" ht="23.1" customHeight="1" x14ac:dyDescent="0.15">
      <c r="A7" s="63"/>
      <c r="B7" s="229"/>
      <c r="C7" s="230"/>
      <c r="D7" s="197">
        <v>1130</v>
      </c>
      <c r="E7" s="197">
        <f>SUM(F7:J7)</f>
        <v>1536</v>
      </c>
      <c r="F7" s="483">
        <f>SUM(F9,F11,F13,F15,F17,F19,F21,F23)</f>
        <v>956</v>
      </c>
      <c r="G7" s="483">
        <f t="shared" si="0"/>
        <v>74</v>
      </c>
      <c r="H7" s="483">
        <f t="shared" si="0"/>
        <v>206</v>
      </c>
      <c r="I7" s="483">
        <f t="shared" si="0"/>
        <v>211</v>
      </c>
      <c r="J7" s="483">
        <f t="shared" si="0"/>
        <v>89</v>
      </c>
      <c r="K7" s="18"/>
    </row>
    <row r="8" spans="1:11" s="17" customFormat="1" ht="23.1" customHeight="1" x14ac:dyDescent="0.15">
      <c r="A8" s="63"/>
      <c r="B8" s="459" t="s">
        <v>204</v>
      </c>
      <c r="C8" s="460"/>
      <c r="D8" s="198">
        <v>1834</v>
      </c>
      <c r="E8" s="308">
        <f>SUM(F8:J8)</f>
        <v>1684</v>
      </c>
      <c r="F8" s="484">
        <v>814</v>
      </c>
      <c r="G8" s="484">
        <v>69</v>
      </c>
      <c r="H8" s="484">
        <v>312</v>
      </c>
      <c r="I8" s="484">
        <v>377</v>
      </c>
      <c r="J8" s="484">
        <v>112</v>
      </c>
      <c r="K8" s="18"/>
    </row>
    <row r="9" spans="1:11" s="17" customFormat="1" ht="23.1" customHeight="1" x14ac:dyDescent="0.15">
      <c r="A9" s="63"/>
      <c r="B9" s="223"/>
      <c r="C9" s="224"/>
      <c r="D9" s="201">
        <v>421</v>
      </c>
      <c r="E9" s="201">
        <f t="shared" ref="E9:E22" si="1">SUM(F9:J9)</f>
        <v>519</v>
      </c>
      <c r="F9" s="485">
        <v>306</v>
      </c>
      <c r="G9" s="485">
        <v>20</v>
      </c>
      <c r="H9" s="485">
        <v>75</v>
      </c>
      <c r="I9" s="485">
        <v>85</v>
      </c>
      <c r="J9" s="485">
        <v>33</v>
      </c>
      <c r="K9" s="18"/>
    </row>
    <row r="10" spans="1:11" s="17" customFormat="1" ht="23.1" customHeight="1" x14ac:dyDescent="0.15">
      <c r="A10" s="63"/>
      <c r="B10" s="459" t="s">
        <v>205</v>
      </c>
      <c r="C10" s="460"/>
      <c r="D10" s="198">
        <v>345</v>
      </c>
      <c r="E10" s="308">
        <f t="shared" si="1"/>
        <v>345</v>
      </c>
      <c r="F10" s="484">
        <v>171</v>
      </c>
      <c r="G10" s="484">
        <v>24</v>
      </c>
      <c r="H10" s="484">
        <v>59</v>
      </c>
      <c r="I10" s="484">
        <v>75</v>
      </c>
      <c r="J10" s="484">
        <v>16</v>
      </c>
      <c r="K10" s="18"/>
    </row>
    <row r="11" spans="1:11" s="17" customFormat="1" ht="23.1" customHeight="1" x14ac:dyDescent="0.15">
      <c r="A11" s="63"/>
      <c r="B11" s="223"/>
      <c r="C11" s="224"/>
      <c r="D11" s="201">
        <v>25</v>
      </c>
      <c r="E11" s="201">
        <f t="shared" si="1"/>
        <v>5</v>
      </c>
      <c r="F11" s="485">
        <v>5</v>
      </c>
      <c r="G11" s="485" t="s">
        <v>322</v>
      </c>
      <c r="H11" s="485" t="s">
        <v>322</v>
      </c>
      <c r="I11" s="485" t="s">
        <v>322</v>
      </c>
      <c r="J11" s="485" t="s">
        <v>322</v>
      </c>
      <c r="K11" s="18"/>
    </row>
    <row r="12" spans="1:11" s="17" customFormat="1" ht="23.1" customHeight="1" x14ac:dyDescent="0.15">
      <c r="A12" s="63"/>
      <c r="B12" s="459" t="s">
        <v>206</v>
      </c>
      <c r="C12" s="460"/>
      <c r="D12" s="198">
        <v>875</v>
      </c>
      <c r="E12" s="308">
        <f t="shared" si="1"/>
        <v>853</v>
      </c>
      <c r="F12" s="484">
        <v>556</v>
      </c>
      <c r="G12" s="484">
        <v>76</v>
      </c>
      <c r="H12" s="484">
        <v>79</v>
      </c>
      <c r="I12" s="484">
        <v>85</v>
      </c>
      <c r="J12" s="484">
        <v>57</v>
      </c>
      <c r="K12" s="18"/>
    </row>
    <row r="13" spans="1:11" s="17" customFormat="1" ht="23.1" customHeight="1" x14ac:dyDescent="0.15">
      <c r="A13" s="63"/>
      <c r="B13" s="223"/>
      <c r="C13" s="224"/>
      <c r="D13" s="201">
        <v>265</v>
      </c>
      <c r="E13" s="201">
        <f t="shared" si="1"/>
        <v>434</v>
      </c>
      <c r="F13" s="485">
        <v>282</v>
      </c>
      <c r="G13" s="485">
        <v>26</v>
      </c>
      <c r="H13" s="485">
        <v>58</v>
      </c>
      <c r="I13" s="485">
        <v>44</v>
      </c>
      <c r="J13" s="485">
        <v>24</v>
      </c>
      <c r="K13" s="18"/>
    </row>
    <row r="14" spans="1:11" s="17" customFormat="1" ht="23.1" customHeight="1" x14ac:dyDescent="0.15">
      <c r="A14" s="63"/>
      <c r="B14" s="459" t="s">
        <v>207</v>
      </c>
      <c r="C14" s="460"/>
      <c r="D14" s="198">
        <v>16</v>
      </c>
      <c r="E14" s="308">
        <f t="shared" si="1"/>
        <v>13</v>
      </c>
      <c r="F14" s="484">
        <v>4</v>
      </c>
      <c r="G14" s="484" t="s">
        <v>322</v>
      </c>
      <c r="H14" s="484">
        <v>8</v>
      </c>
      <c r="I14" s="484">
        <v>1</v>
      </c>
      <c r="J14" s="484" t="s">
        <v>322</v>
      </c>
      <c r="K14" s="18"/>
    </row>
    <row r="15" spans="1:11" s="17" customFormat="1" ht="23.1" customHeight="1" x14ac:dyDescent="0.15">
      <c r="A15" s="63"/>
      <c r="B15" s="223"/>
      <c r="C15" s="224"/>
      <c r="D15" s="201">
        <v>8</v>
      </c>
      <c r="E15" s="201">
        <f t="shared" si="1"/>
        <v>6</v>
      </c>
      <c r="F15" s="485">
        <v>5</v>
      </c>
      <c r="G15" s="485" t="s">
        <v>322</v>
      </c>
      <c r="H15" s="485" t="s">
        <v>322</v>
      </c>
      <c r="I15" s="485">
        <v>1</v>
      </c>
      <c r="J15" s="485" t="s">
        <v>322</v>
      </c>
      <c r="K15" s="18"/>
    </row>
    <row r="16" spans="1:11" s="17" customFormat="1" ht="23.1" customHeight="1" x14ac:dyDescent="0.15">
      <c r="A16" s="63"/>
      <c r="B16" s="459" t="s">
        <v>208</v>
      </c>
      <c r="C16" s="460"/>
      <c r="D16" s="198">
        <v>897</v>
      </c>
      <c r="E16" s="308">
        <f t="shared" si="1"/>
        <v>910</v>
      </c>
      <c r="F16" s="484">
        <v>524</v>
      </c>
      <c r="G16" s="484">
        <v>47</v>
      </c>
      <c r="H16" s="484">
        <v>135</v>
      </c>
      <c r="I16" s="484">
        <v>145</v>
      </c>
      <c r="J16" s="484">
        <v>59</v>
      </c>
      <c r="K16" s="18"/>
    </row>
    <row r="17" spans="1:11" s="17" customFormat="1" ht="23.1" customHeight="1" x14ac:dyDescent="0.15">
      <c r="A17" s="63"/>
      <c r="B17" s="223"/>
      <c r="C17" s="224"/>
      <c r="D17" s="201">
        <v>408</v>
      </c>
      <c r="E17" s="201">
        <f t="shared" si="1"/>
        <v>569</v>
      </c>
      <c r="F17" s="485">
        <v>355</v>
      </c>
      <c r="G17" s="485">
        <v>28</v>
      </c>
      <c r="H17" s="485">
        <v>73</v>
      </c>
      <c r="I17" s="485">
        <v>81</v>
      </c>
      <c r="J17" s="485">
        <v>32</v>
      </c>
      <c r="K17" s="18"/>
    </row>
    <row r="18" spans="1:11" s="17" customFormat="1" ht="23.1" customHeight="1" x14ac:dyDescent="0.15">
      <c r="A18" s="63"/>
      <c r="B18" s="459" t="s">
        <v>209</v>
      </c>
      <c r="C18" s="460"/>
      <c r="D18" s="198">
        <v>4</v>
      </c>
      <c r="E18" s="308">
        <f t="shared" si="1"/>
        <v>6</v>
      </c>
      <c r="F18" s="484">
        <v>1</v>
      </c>
      <c r="G18" s="484" t="s">
        <v>322</v>
      </c>
      <c r="H18" s="484">
        <v>3</v>
      </c>
      <c r="I18" s="484">
        <v>2</v>
      </c>
      <c r="J18" s="484" t="s">
        <v>322</v>
      </c>
      <c r="K18" s="18"/>
    </row>
    <row r="19" spans="1:11" s="17" customFormat="1" ht="23.1" customHeight="1" x14ac:dyDescent="0.15">
      <c r="A19" s="63"/>
      <c r="B19" s="223"/>
      <c r="C19" s="224"/>
      <c r="D19" s="201">
        <v>3</v>
      </c>
      <c r="E19" s="201" t="s">
        <v>322</v>
      </c>
      <c r="F19" s="485" t="s">
        <v>322</v>
      </c>
      <c r="G19" s="485" t="s">
        <v>322</v>
      </c>
      <c r="H19" s="485" t="s">
        <v>322</v>
      </c>
      <c r="I19" s="485" t="s">
        <v>322</v>
      </c>
      <c r="J19" s="485" t="s">
        <v>322</v>
      </c>
      <c r="K19" s="18"/>
    </row>
    <row r="20" spans="1:11" s="17" customFormat="1" ht="23.1" customHeight="1" x14ac:dyDescent="0.15">
      <c r="A20" s="63"/>
      <c r="B20" s="459" t="s">
        <v>210</v>
      </c>
      <c r="C20" s="460"/>
      <c r="D20" s="198">
        <v>5</v>
      </c>
      <c r="E20" s="308">
        <f t="shared" si="1"/>
        <v>2</v>
      </c>
      <c r="F20" s="484">
        <v>2</v>
      </c>
      <c r="G20" s="484" t="s">
        <v>322</v>
      </c>
      <c r="H20" s="484" t="s">
        <v>322</v>
      </c>
      <c r="I20" s="484" t="s">
        <v>322</v>
      </c>
      <c r="J20" s="484" t="s">
        <v>322</v>
      </c>
      <c r="K20" s="18"/>
    </row>
    <row r="21" spans="1:11" s="17" customFormat="1" ht="23.1" customHeight="1" x14ac:dyDescent="0.15">
      <c r="A21" s="63"/>
      <c r="B21" s="223"/>
      <c r="C21" s="224"/>
      <c r="D21" s="198" t="s">
        <v>32</v>
      </c>
      <c r="E21" s="201">
        <f t="shared" si="1"/>
        <v>3</v>
      </c>
      <c r="F21" s="485">
        <v>3</v>
      </c>
      <c r="G21" s="485" t="s">
        <v>322</v>
      </c>
      <c r="H21" s="485" t="s">
        <v>322</v>
      </c>
      <c r="I21" s="485" t="s">
        <v>322</v>
      </c>
      <c r="J21" s="485" t="s">
        <v>322</v>
      </c>
      <c r="K21" s="18"/>
    </row>
    <row r="22" spans="1:11" s="17" customFormat="1" ht="23.1" customHeight="1" x14ac:dyDescent="0.15">
      <c r="A22" s="63"/>
      <c r="B22" s="459" t="s">
        <v>211</v>
      </c>
      <c r="C22" s="460"/>
      <c r="D22" s="198">
        <v>60</v>
      </c>
      <c r="E22" s="308">
        <f t="shared" si="1"/>
        <v>61</v>
      </c>
      <c r="F22" s="484">
        <v>55</v>
      </c>
      <c r="G22" s="484" t="s">
        <v>322</v>
      </c>
      <c r="H22" s="484">
        <v>1</v>
      </c>
      <c r="I22" s="484">
        <v>3</v>
      </c>
      <c r="J22" s="484">
        <v>2</v>
      </c>
      <c r="K22" s="18"/>
    </row>
    <row r="23" spans="1:11" s="17" customFormat="1" ht="23.1" customHeight="1" x14ac:dyDescent="0.15">
      <c r="A23" s="63"/>
      <c r="B23" s="40"/>
      <c r="C23" s="41"/>
      <c r="D23" s="288" t="s">
        <v>32</v>
      </c>
      <c r="E23" s="309" t="s">
        <v>322</v>
      </c>
      <c r="F23" s="486" t="s">
        <v>322</v>
      </c>
      <c r="G23" s="486" t="s">
        <v>322</v>
      </c>
      <c r="H23" s="486" t="s">
        <v>322</v>
      </c>
      <c r="I23" s="486" t="s">
        <v>322</v>
      </c>
      <c r="J23" s="486" t="s">
        <v>322</v>
      </c>
    </row>
    <row r="24" spans="1:11" s="30" customFormat="1" ht="16.5" customHeight="1" x14ac:dyDescent="0.15">
      <c r="A24" s="42"/>
      <c r="B24" s="42" t="s">
        <v>226</v>
      </c>
      <c r="C24" s="42"/>
      <c r="D24" s="107"/>
      <c r="E24" s="107"/>
      <c r="F24" s="107"/>
      <c r="G24" s="107"/>
      <c r="H24" s="107"/>
      <c r="I24" s="457" t="s">
        <v>230</v>
      </c>
      <c r="J24" s="352"/>
    </row>
  </sheetData>
  <mergeCells count="12">
    <mergeCell ref="B4:C5"/>
    <mergeCell ref="B6:C6"/>
    <mergeCell ref="B8:C8"/>
    <mergeCell ref="B18:C18"/>
    <mergeCell ref="E4:J4"/>
    <mergeCell ref="B20:C20"/>
    <mergeCell ref="B22:C22"/>
    <mergeCell ref="I24:J24"/>
    <mergeCell ref="B10:C10"/>
    <mergeCell ref="B12:C12"/>
    <mergeCell ref="B14:C14"/>
    <mergeCell ref="B16:C16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>
    <evenFooter xml:space="preserve">&amp;R&amp;"ＭＳ 明朝,標準" 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4"/>
  <sheetViews>
    <sheetView view="pageBreakPreview" zoomScale="85" zoomScaleNormal="90" zoomScaleSheetLayoutView="85" workbookViewId="0">
      <selection activeCell="B8" sqref="B8:C8"/>
    </sheetView>
  </sheetViews>
  <sheetFormatPr defaultRowHeight="20.100000000000001" customHeight="1" x14ac:dyDescent="0.15"/>
  <cols>
    <col min="1" max="1" width="3.625" style="35" customWidth="1"/>
    <col min="2" max="2" width="3.5" style="35" customWidth="1"/>
    <col min="3" max="3" width="17.125" style="35" customWidth="1"/>
    <col min="4" max="10" width="16.625" style="37" customWidth="1"/>
    <col min="11" max="16384" width="9" style="19"/>
  </cols>
  <sheetData>
    <row r="1" spans="1:10" s="17" customFormat="1" ht="13.5" x14ac:dyDescent="0.15">
      <c r="A1" s="63"/>
      <c r="B1" s="63"/>
      <c r="C1" s="36"/>
      <c r="D1" s="38"/>
      <c r="E1" s="109"/>
      <c r="F1" s="112"/>
      <c r="G1" s="38"/>
      <c r="H1" s="335"/>
      <c r="I1" s="335"/>
      <c r="J1" s="335"/>
    </row>
    <row r="2" spans="1:10" s="17" customFormat="1" ht="13.5" x14ac:dyDescent="0.15">
      <c r="A2" s="63"/>
      <c r="B2" s="63"/>
      <c r="C2" s="63"/>
      <c r="D2" s="38"/>
      <c r="E2" s="59"/>
      <c r="F2" s="109"/>
      <c r="G2" s="38"/>
      <c r="H2" s="335"/>
      <c r="I2" s="335"/>
      <c r="J2" s="335"/>
    </row>
    <row r="3" spans="1:10" ht="13.5" x14ac:dyDescent="0.15">
      <c r="C3" s="36" t="s">
        <v>212</v>
      </c>
      <c r="E3" s="38"/>
      <c r="F3" s="38"/>
      <c r="H3" s="206"/>
      <c r="I3" s="206"/>
      <c r="J3" s="206" t="s">
        <v>168</v>
      </c>
    </row>
    <row r="4" spans="1:10" ht="23.1" customHeight="1" x14ac:dyDescent="0.15">
      <c r="B4" s="365" t="s">
        <v>169</v>
      </c>
      <c r="C4" s="366"/>
      <c r="D4" s="200" t="s">
        <v>328</v>
      </c>
      <c r="E4" s="465" t="s">
        <v>329</v>
      </c>
      <c r="F4" s="466"/>
      <c r="G4" s="466"/>
      <c r="H4" s="466"/>
      <c r="I4" s="466"/>
      <c r="J4" s="467"/>
    </row>
    <row r="5" spans="1:10" s="33" customFormat="1" ht="23.1" customHeight="1" x14ac:dyDescent="0.15">
      <c r="A5" s="126"/>
      <c r="B5" s="369"/>
      <c r="C5" s="370"/>
      <c r="D5" s="307" t="s">
        <v>202</v>
      </c>
      <c r="E5" s="307" t="s">
        <v>202</v>
      </c>
      <c r="F5" s="200" t="s">
        <v>232</v>
      </c>
      <c r="G5" s="487" t="s">
        <v>224</v>
      </c>
      <c r="H5" s="487" t="s">
        <v>171</v>
      </c>
      <c r="I5" s="487" t="s">
        <v>172</v>
      </c>
      <c r="J5" s="487" t="s">
        <v>173</v>
      </c>
    </row>
    <row r="6" spans="1:10" s="17" customFormat="1" ht="23.1" customHeight="1" x14ac:dyDescent="0.15">
      <c r="A6" s="63"/>
      <c r="B6" s="470" t="s">
        <v>275</v>
      </c>
      <c r="C6" s="471"/>
      <c r="D6" s="198">
        <v>11891</v>
      </c>
      <c r="E6" s="286">
        <f>E8+E10+E12+E14+E16+E18+E20+E22</f>
        <v>11700</v>
      </c>
      <c r="F6" s="286">
        <f t="shared" ref="F6:J6" si="0">F8+F10+F12+F14+F16+F18+F20+F22</f>
        <v>5364</v>
      </c>
      <c r="G6" s="286">
        <f>G8+G10+G12+G14+G18+G20+G22</f>
        <v>477</v>
      </c>
      <c r="H6" s="286">
        <f t="shared" si="0"/>
        <v>2150</v>
      </c>
      <c r="I6" s="286">
        <f t="shared" si="0"/>
        <v>3068</v>
      </c>
      <c r="J6" s="286">
        <f t="shared" si="0"/>
        <v>641</v>
      </c>
    </row>
    <row r="7" spans="1:10" s="17" customFormat="1" ht="23.1" customHeight="1" x14ac:dyDescent="0.15">
      <c r="A7" s="63"/>
      <c r="B7" s="310"/>
      <c r="C7" s="311"/>
      <c r="D7" s="201">
        <v>1371</v>
      </c>
      <c r="E7" s="197">
        <f>E9+E11+E13+E15+E17+E21+E23</f>
        <v>1436</v>
      </c>
      <c r="F7" s="197">
        <f t="shared" ref="F7" si="1">F9+F11+F13+F15+F17+F21+F23</f>
        <v>881</v>
      </c>
      <c r="G7" s="197">
        <f>G9+G13+G15</f>
        <v>52</v>
      </c>
      <c r="H7" s="197">
        <f>H9+H11+H13+H15+H17</f>
        <v>239</v>
      </c>
      <c r="I7" s="197">
        <f>I9+I11+I13+I15+I17+I21</f>
        <v>195</v>
      </c>
      <c r="J7" s="197">
        <f>J9+J11+J13+J15+J17</f>
        <v>69</v>
      </c>
    </row>
    <row r="8" spans="1:10" s="17" customFormat="1" ht="23.1" customHeight="1" x14ac:dyDescent="0.15">
      <c r="A8" s="63"/>
      <c r="B8" s="468" t="s">
        <v>213</v>
      </c>
      <c r="C8" s="469"/>
      <c r="D8" s="198">
        <v>4032</v>
      </c>
      <c r="E8" s="308">
        <f t="shared" ref="E8:E11" si="2">SUM(F8:J8)</f>
        <v>4072</v>
      </c>
      <c r="F8" s="484">
        <v>2145</v>
      </c>
      <c r="G8" s="484">
        <v>151</v>
      </c>
      <c r="H8" s="484">
        <v>670</v>
      </c>
      <c r="I8" s="484">
        <v>915</v>
      </c>
      <c r="J8" s="484">
        <v>191</v>
      </c>
    </row>
    <row r="9" spans="1:10" s="17" customFormat="1" ht="23.1" customHeight="1" x14ac:dyDescent="0.15">
      <c r="A9" s="63"/>
      <c r="B9" s="312"/>
      <c r="C9" s="313"/>
      <c r="D9" s="330">
        <v>493</v>
      </c>
      <c r="E9" s="197">
        <f t="shared" si="2"/>
        <v>516</v>
      </c>
      <c r="F9" s="485">
        <v>362</v>
      </c>
      <c r="G9" s="485">
        <v>18</v>
      </c>
      <c r="H9" s="485">
        <v>62</v>
      </c>
      <c r="I9" s="485">
        <v>52</v>
      </c>
      <c r="J9" s="485">
        <v>22</v>
      </c>
    </row>
    <row r="10" spans="1:10" s="17" customFormat="1" ht="23.1" customHeight="1" x14ac:dyDescent="0.15">
      <c r="A10" s="63"/>
      <c r="B10" s="468" t="s">
        <v>214</v>
      </c>
      <c r="C10" s="469"/>
      <c r="D10" s="198">
        <v>1933</v>
      </c>
      <c r="E10" s="308">
        <f t="shared" si="2"/>
        <v>1937</v>
      </c>
      <c r="F10" s="484">
        <v>846</v>
      </c>
      <c r="G10" s="484">
        <v>62</v>
      </c>
      <c r="H10" s="484">
        <v>388</v>
      </c>
      <c r="I10" s="484">
        <v>549</v>
      </c>
      <c r="J10" s="484">
        <v>92</v>
      </c>
    </row>
    <row r="11" spans="1:10" s="17" customFormat="1" ht="23.1" customHeight="1" x14ac:dyDescent="0.15">
      <c r="A11" s="63"/>
      <c r="B11" s="312"/>
      <c r="C11" s="313"/>
      <c r="D11" s="330">
        <v>72</v>
      </c>
      <c r="E11" s="197">
        <f t="shared" si="2"/>
        <v>23</v>
      </c>
      <c r="F11" s="485">
        <v>14</v>
      </c>
      <c r="G11" s="485" t="s">
        <v>322</v>
      </c>
      <c r="H11" s="485">
        <v>6</v>
      </c>
      <c r="I11" s="485">
        <v>2</v>
      </c>
      <c r="J11" s="485">
        <v>1</v>
      </c>
    </row>
    <row r="12" spans="1:10" s="17" customFormat="1" ht="23.1" customHeight="1" x14ac:dyDescent="0.15">
      <c r="A12" s="63"/>
      <c r="B12" s="468" t="s">
        <v>330</v>
      </c>
      <c r="C12" s="469"/>
      <c r="D12" s="198">
        <v>725</v>
      </c>
      <c r="E12" s="308">
        <f t="shared" ref="E12:E18" si="3">SUM(F12:J12)</f>
        <v>781</v>
      </c>
      <c r="F12" s="484">
        <v>393</v>
      </c>
      <c r="G12" s="484">
        <v>49</v>
      </c>
      <c r="H12" s="484">
        <v>147</v>
      </c>
      <c r="I12" s="484">
        <v>162</v>
      </c>
      <c r="J12" s="484">
        <v>30</v>
      </c>
    </row>
    <row r="13" spans="1:10" s="17" customFormat="1" ht="23.1" customHeight="1" x14ac:dyDescent="0.15">
      <c r="A13" s="63"/>
      <c r="B13" s="312"/>
      <c r="C13" s="313"/>
      <c r="D13" s="330">
        <v>175</v>
      </c>
      <c r="E13" s="197">
        <f t="shared" si="3"/>
        <v>171</v>
      </c>
      <c r="F13" s="485">
        <v>98</v>
      </c>
      <c r="G13" s="485">
        <v>4</v>
      </c>
      <c r="H13" s="485">
        <v>46</v>
      </c>
      <c r="I13" s="485">
        <v>19</v>
      </c>
      <c r="J13" s="485">
        <v>4</v>
      </c>
    </row>
    <row r="14" spans="1:10" s="17" customFormat="1" ht="23.1" customHeight="1" x14ac:dyDescent="0.15">
      <c r="A14" s="63"/>
      <c r="B14" s="468" t="s">
        <v>215</v>
      </c>
      <c r="C14" s="469"/>
      <c r="D14" s="198">
        <v>242</v>
      </c>
      <c r="E14" s="308">
        <f t="shared" si="3"/>
        <v>225</v>
      </c>
      <c r="F14" s="484">
        <v>104</v>
      </c>
      <c r="G14" s="484">
        <v>19</v>
      </c>
      <c r="H14" s="484">
        <v>52</v>
      </c>
      <c r="I14" s="484">
        <v>33</v>
      </c>
      <c r="J14" s="484">
        <v>17</v>
      </c>
    </row>
    <row r="15" spans="1:10" s="17" customFormat="1" ht="23.1" customHeight="1" x14ac:dyDescent="0.15">
      <c r="A15" s="63"/>
      <c r="B15" s="312"/>
      <c r="C15" s="313"/>
      <c r="D15" s="330">
        <v>617</v>
      </c>
      <c r="E15" s="197">
        <f t="shared" si="3"/>
        <v>703</v>
      </c>
      <c r="F15" s="485">
        <v>390</v>
      </c>
      <c r="G15" s="485">
        <v>30</v>
      </c>
      <c r="H15" s="485">
        <v>123</v>
      </c>
      <c r="I15" s="485">
        <v>119</v>
      </c>
      <c r="J15" s="485">
        <v>41</v>
      </c>
    </row>
    <row r="16" spans="1:10" s="17" customFormat="1" ht="23.1" customHeight="1" x14ac:dyDescent="0.15">
      <c r="A16" s="63"/>
      <c r="B16" s="468" t="s">
        <v>216</v>
      </c>
      <c r="C16" s="469"/>
      <c r="D16" s="198">
        <v>88</v>
      </c>
      <c r="E16" s="308">
        <f t="shared" si="3"/>
        <v>79</v>
      </c>
      <c r="F16" s="484">
        <v>64</v>
      </c>
      <c r="G16" s="484" t="s">
        <v>322</v>
      </c>
      <c r="H16" s="484">
        <v>2</v>
      </c>
      <c r="I16" s="484">
        <v>11</v>
      </c>
      <c r="J16" s="484">
        <v>2</v>
      </c>
    </row>
    <row r="17" spans="1:10" s="17" customFormat="1" ht="23.1" customHeight="1" x14ac:dyDescent="0.15">
      <c r="A17" s="63"/>
      <c r="B17" s="312"/>
      <c r="C17" s="313"/>
      <c r="D17" s="330">
        <v>11</v>
      </c>
      <c r="E17" s="197">
        <f t="shared" si="3"/>
        <v>13</v>
      </c>
      <c r="F17" s="485">
        <v>8</v>
      </c>
      <c r="G17" s="485" t="s">
        <v>322</v>
      </c>
      <c r="H17" s="485">
        <v>2</v>
      </c>
      <c r="I17" s="485">
        <v>2</v>
      </c>
      <c r="J17" s="485">
        <v>1</v>
      </c>
    </row>
    <row r="18" spans="1:10" s="17" customFormat="1" ht="23.1" customHeight="1" x14ac:dyDescent="0.15">
      <c r="A18" s="63"/>
      <c r="B18" s="468" t="s">
        <v>217</v>
      </c>
      <c r="C18" s="469"/>
      <c r="D18" s="198">
        <v>4492</v>
      </c>
      <c r="E18" s="308">
        <f t="shared" si="3"/>
        <v>4255</v>
      </c>
      <c r="F18" s="484">
        <v>1645</v>
      </c>
      <c r="G18" s="484">
        <v>175</v>
      </c>
      <c r="H18" s="484">
        <v>823</v>
      </c>
      <c r="I18" s="484">
        <v>1329</v>
      </c>
      <c r="J18" s="484">
        <v>283</v>
      </c>
    </row>
    <row r="19" spans="1:10" s="17" customFormat="1" ht="23.1" customHeight="1" x14ac:dyDescent="0.15">
      <c r="A19" s="63"/>
      <c r="B19" s="312"/>
      <c r="C19" s="313"/>
      <c r="D19" s="330" t="s">
        <v>32</v>
      </c>
      <c r="E19" s="197" t="s">
        <v>322</v>
      </c>
      <c r="F19" s="485" t="s">
        <v>322</v>
      </c>
      <c r="G19" s="485" t="s">
        <v>322</v>
      </c>
      <c r="H19" s="485" t="s">
        <v>322</v>
      </c>
      <c r="I19" s="485" t="s">
        <v>322</v>
      </c>
      <c r="J19" s="485" t="s">
        <v>322</v>
      </c>
    </row>
    <row r="20" spans="1:10" s="17" customFormat="1" ht="23.1" customHeight="1" x14ac:dyDescent="0.15">
      <c r="A20" s="63"/>
      <c r="B20" s="468" t="s">
        <v>218</v>
      </c>
      <c r="C20" s="469"/>
      <c r="D20" s="198">
        <v>160</v>
      </c>
      <c r="E20" s="308">
        <f t="shared" ref="E20:E23" si="4">SUM(F20:J20)</f>
        <v>173</v>
      </c>
      <c r="F20" s="484">
        <v>81</v>
      </c>
      <c r="G20" s="484">
        <v>11</v>
      </c>
      <c r="H20" s="484">
        <v>44</v>
      </c>
      <c r="I20" s="484">
        <v>25</v>
      </c>
      <c r="J20" s="484">
        <v>12</v>
      </c>
    </row>
    <row r="21" spans="1:10" s="17" customFormat="1" ht="23.1" customHeight="1" x14ac:dyDescent="0.15">
      <c r="A21" s="63"/>
      <c r="B21" s="312"/>
      <c r="C21" s="313"/>
      <c r="D21" s="330" t="s">
        <v>32</v>
      </c>
      <c r="E21" s="201">
        <f t="shared" si="4"/>
        <v>2</v>
      </c>
      <c r="F21" s="485">
        <v>1</v>
      </c>
      <c r="G21" s="485" t="s">
        <v>322</v>
      </c>
      <c r="H21" s="485" t="s">
        <v>322</v>
      </c>
      <c r="I21" s="485">
        <v>1</v>
      </c>
      <c r="J21" s="485" t="s">
        <v>322</v>
      </c>
    </row>
    <row r="22" spans="1:10" s="17" customFormat="1" ht="23.1" customHeight="1" x14ac:dyDescent="0.15">
      <c r="A22" s="63"/>
      <c r="B22" s="468" t="s">
        <v>219</v>
      </c>
      <c r="C22" s="469"/>
      <c r="D22" s="198">
        <v>219</v>
      </c>
      <c r="E22" s="308">
        <f t="shared" si="4"/>
        <v>178</v>
      </c>
      <c r="F22" s="484">
        <v>86</v>
      </c>
      <c r="G22" s="484">
        <v>10</v>
      </c>
      <c r="H22" s="484">
        <v>24</v>
      </c>
      <c r="I22" s="484">
        <v>44</v>
      </c>
      <c r="J22" s="484">
        <v>14</v>
      </c>
    </row>
    <row r="23" spans="1:10" s="17" customFormat="1" ht="23.1" customHeight="1" x14ac:dyDescent="0.15">
      <c r="A23" s="63"/>
      <c r="B23" s="314"/>
      <c r="C23" s="315"/>
      <c r="D23" s="331">
        <v>3</v>
      </c>
      <c r="E23" s="316">
        <f t="shared" si="4"/>
        <v>8</v>
      </c>
      <c r="F23" s="486">
        <v>8</v>
      </c>
      <c r="G23" s="486" t="s">
        <v>322</v>
      </c>
      <c r="H23" s="486" t="s">
        <v>322</v>
      </c>
      <c r="I23" s="486" t="s">
        <v>322</v>
      </c>
      <c r="J23" s="486" t="s">
        <v>322</v>
      </c>
    </row>
    <row r="24" spans="1:10" ht="13.5" x14ac:dyDescent="0.15">
      <c r="B24" s="42" t="s">
        <v>226</v>
      </c>
      <c r="C24" s="43"/>
      <c r="D24" s="44"/>
      <c r="E24" s="44"/>
      <c r="F24" s="44"/>
      <c r="G24" s="44"/>
      <c r="H24" s="44"/>
      <c r="I24" s="457" t="s">
        <v>230</v>
      </c>
      <c r="J24" s="352"/>
    </row>
  </sheetData>
  <mergeCells count="14">
    <mergeCell ref="B6:C6"/>
    <mergeCell ref="B8:C8"/>
    <mergeCell ref="H1:J1"/>
    <mergeCell ref="H2:J2"/>
    <mergeCell ref="B4:C5"/>
    <mergeCell ref="E4:J4"/>
    <mergeCell ref="B22:C22"/>
    <mergeCell ref="I24:J24"/>
    <mergeCell ref="B10:C10"/>
    <mergeCell ref="B12:C12"/>
    <mergeCell ref="B14:C14"/>
    <mergeCell ref="B16:C16"/>
    <mergeCell ref="B18:C18"/>
    <mergeCell ref="B20:C20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J36"/>
  <sheetViews>
    <sheetView tabSelected="1" view="pageBreakPreview" zoomScale="75" zoomScaleNormal="100" zoomScaleSheetLayoutView="75" workbookViewId="0">
      <selection activeCell="E4" sqref="E4"/>
    </sheetView>
  </sheetViews>
  <sheetFormatPr defaultRowHeight="15.6" customHeight="1" x14ac:dyDescent="0.15"/>
  <cols>
    <col min="1" max="1" width="3.625" style="52" customWidth="1"/>
    <col min="2" max="2" width="3.5" style="52" customWidth="1"/>
    <col min="3" max="3" width="14.75" style="52" customWidth="1"/>
    <col min="4" max="9" width="17.125" style="52" customWidth="1"/>
    <col min="10" max="10" width="17.125" style="119" customWidth="1"/>
    <col min="11" max="16384" width="9" style="25"/>
  </cols>
  <sheetData>
    <row r="1" spans="1:10" s="21" customFormat="1" ht="13.5" x14ac:dyDescent="0.15">
      <c r="A1" s="38"/>
      <c r="B1" s="38"/>
      <c r="C1" s="38"/>
      <c r="D1" s="38"/>
      <c r="E1" s="109"/>
      <c r="F1" s="112"/>
      <c r="G1" s="38"/>
      <c r="H1" s="38"/>
      <c r="I1" s="335"/>
      <c r="J1" s="335"/>
    </row>
    <row r="2" spans="1:10" s="21" customFormat="1" ht="13.5" x14ac:dyDescent="0.15">
      <c r="A2" s="38"/>
      <c r="B2" s="38">
        <v>2</v>
      </c>
      <c r="C2" s="38" t="s">
        <v>15</v>
      </c>
      <c r="D2" s="38"/>
      <c r="E2" s="59"/>
      <c r="F2" s="353"/>
      <c r="G2" s="354"/>
      <c r="H2" s="354"/>
      <c r="I2" s="354"/>
      <c r="J2" s="354"/>
    </row>
    <row r="3" spans="1:10" s="22" customFormat="1" ht="13.5" x14ac:dyDescent="0.15">
      <c r="A3" s="37"/>
      <c r="B3" s="50"/>
      <c r="C3" s="50"/>
      <c r="D3" s="37"/>
      <c r="E3" s="37"/>
      <c r="F3" s="37"/>
      <c r="G3" s="37"/>
      <c r="H3" s="37"/>
      <c r="I3" s="332" t="s">
        <v>2</v>
      </c>
      <c r="J3" s="332"/>
    </row>
    <row r="4" spans="1:10" s="23" customFormat="1" ht="17.100000000000001" customHeight="1" x14ac:dyDescent="0.15">
      <c r="A4" s="114"/>
      <c r="B4" s="355" t="s">
        <v>3</v>
      </c>
      <c r="C4" s="356"/>
      <c r="D4" s="39" t="s">
        <v>16</v>
      </c>
      <c r="E4" s="488" t="s">
        <v>17</v>
      </c>
      <c r="F4" s="111" t="s">
        <v>18</v>
      </c>
      <c r="G4" s="111" t="s">
        <v>223</v>
      </c>
      <c r="H4" s="111" t="s">
        <v>19</v>
      </c>
      <c r="I4" s="111" t="s">
        <v>20</v>
      </c>
      <c r="J4" s="111" t="s">
        <v>21</v>
      </c>
    </row>
    <row r="5" spans="1:10" s="23" customFormat="1" ht="15.95" customHeight="1" x14ac:dyDescent="0.15">
      <c r="A5" s="114"/>
      <c r="B5" s="347" t="s">
        <v>304</v>
      </c>
      <c r="C5" s="348"/>
      <c r="D5" s="246" t="s">
        <v>4</v>
      </c>
      <c r="E5" s="247">
        <v>7157</v>
      </c>
      <c r="F5" s="236">
        <v>1761</v>
      </c>
      <c r="G5" s="236">
        <v>860</v>
      </c>
      <c r="H5" s="236">
        <v>1742</v>
      </c>
      <c r="I5" s="236">
        <v>1993</v>
      </c>
      <c r="J5" s="236">
        <v>801</v>
      </c>
    </row>
    <row r="6" spans="1:10" s="23" customFormat="1" ht="15.95" customHeight="1" x14ac:dyDescent="0.15">
      <c r="A6" s="114"/>
      <c r="B6" s="333"/>
      <c r="C6" s="349"/>
      <c r="D6" s="246" t="s">
        <v>22</v>
      </c>
      <c r="E6" s="247">
        <v>13137</v>
      </c>
      <c r="F6" s="236">
        <v>3114</v>
      </c>
      <c r="G6" s="236">
        <v>1441</v>
      </c>
      <c r="H6" s="236">
        <v>3221</v>
      </c>
      <c r="I6" s="236">
        <v>4060</v>
      </c>
      <c r="J6" s="236">
        <v>1301</v>
      </c>
    </row>
    <row r="7" spans="1:10" s="23" customFormat="1" ht="15.95" customHeight="1" x14ac:dyDescent="0.15">
      <c r="A7" s="114"/>
      <c r="B7" s="333"/>
      <c r="C7" s="349"/>
      <c r="D7" s="246" t="s">
        <v>8</v>
      </c>
      <c r="E7" s="247">
        <v>6354</v>
      </c>
      <c r="F7" s="199">
        <v>1444</v>
      </c>
      <c r="G7" s="199">
        <v>638</v>
      </c>
      <c r="H7" s="199">
        <v>1578</v>
      </c>
      <c r="I7" s="199">
        <v>2038</v>
      </c>
      <c r="J7" s="199">
        <v>656</v>
      </c>
    </row>
    <row r="8" spans="1:10" s="23" customFormat="1" ht="15.95" customHeight="1" x14ac:dyDescent="0.15">
      <c r="A8" s="114"/>
      <c r="B8" s="333"/>
      <c r="C8" s="349"/>
      <c r="D8" s="246" t="s">
        <v>9</v>
      </c>
      <c r="E8" s="247">
        <v>6783</v>
      </c>
      <c r="F8" s="199">
        <v>1670</v>
      </c>
      <c r="G8" s="199">
        <v>803</v>
      </c>
      <c r="H8" s="199">
        <v>1643</v>
      </c>
      <c r="I8" s="199">
        <v>2022</v>
      </c>
      <c r="J8" s="199">
        <v>645</v>
      </c>
    </row>
    <row r="9" spans="1:10" s="23" customFormat="1" ht="15.95" customHeight="1" x14ac:dyDescent="0.15">
      <c r="A9" s="114"/>
      <c r="B9" s="350"/>
      <c r="C9" s="351"/>
      <c r="D9" s="248" t="s">
        <v>6</v>
      </c>
      <c r="E9" s="243">
        <v>142</v>
      </c>
      <c r="F9" s="196">
        <v>168</v>
      </c>
      <c r="G9" s="196">
        <v>273</v>
      </c>
      <c r="H9" s="196">
        <v>261</v>
      </c>
      <c r="I9" s="196">
        <v>180</v>
      </c>
      <c r="J9" s="196">
        <v>38</v>
      </c>
    </row>
    <row r="10" spans="1:10" s="23" customFormat="1" ht="15.95" customHeight="1" x14ac:dyDescent="0.15">
      <c r="A10" s="114"/>
      <c r="B10" s="347" t="s">
        <v>277</v>
      </c>
      <c r="C10" s="348"/>
      <c r="D10" s="246" t="s">
        <v>4</v>
      </c>
      <c r="E10" s="247">
        <v>6088</v>
      </c>
      <c r="F10" s="236">
        <v>1649</v>
      </c>
      <c r="G10" s="236">
        <v>636</v>
      </c>
      <c r="H10" s="236">
        <v>1476</v>
      </c>
      <c r="I10" s="236">
        <v>1643</v>
      </c>
      <c r="J10" s="236">
        <v>684</v>
      </c>
    </row>
    <row r="11" spans="1:10" s="23" customFormat="1" ht="15.95" customHeight="1" x14ac:dyDescent="0.15">
      <c r="A11" s="114"/>
      <c r="B11" s="333"/>
      <c r="C11" s="349"/>
      <c r="D11" s="246" t="s">
        <v>22</v>
      </c>
      <c r="E11" s="247">
        <v>11786</v>
      </c>
      <c r="F11" s="236">
        <v>2947</v>
      </c>
      <c r="G11" s="236">
        <v>1183</v>
      </c>
      <c r="H11" s="236">
        <v>2891</v>
      </c>
      <c r="I11" s="236">
        <v>3611</v>
      </c>
      <c r="J11" s="236">
        <v>1154</v>
      </c>
    </row>
    <row r="12" spans="1:10" s="23" customFormat="1" ht="15.95" customHeight="1" x14ac:dyDescent="0.15">
      <c r="A12" s="114"/>
      <c r="B12" s="333"/>
      <c r="C12" s="349"/>
      <c r="D12" s="246" t="s">
        <v>8</v>
      </c>
      <c r="E12" s="247">
        <v>5619</v>
      </c>
      <c r="F12" s="199">
        <v>1393</v>
      </c>
      <c r="G12" s="199">
        <v>526</v>
      </c>
      <c r="H12" s="199">
        <v>1358</v>
      </c>
      <c r="I12" s="199">
        <v>1760</v>
      </c>
      <c r="J12" s="199">
        <v>582</v>
      </c>
    </row>
    <row r="13" spans="1:10" s="23" customFormat="1" ht="15.95" customHeight="1" x14ac:dyDescent="0.15">
      <c r="A13" s="114"/>
      <c r="B13" s="333"/>
      <c r="C13" s="349"/>
      <c r="D13" s="246" t="s">
        <v>9</v>
      </c>
      <c r="E13" s="247">
        <v>6167</v>
      </c>
      <c r="F13" s="199">
        <v>1554</v>
      </c>
      <c r="G13" s="199">
        <v>657</v>
      </c>
      <c r="H13" s="199">
        <v>1533</v>
      </c>
      <c r="I13" s="199">
        <v>1851</v>
      </c>
      <c r="J13" s="199">
        <v>572</v>
      </c>
    </row>
    <row r="14" spans="1:10" s="23" customFormat="1" ht="15.95" customHeight="1" x14ac:dyDescent="0.15">
      <c r="A14" s="114"/>
      <c r="B14" s="350"/>
      <c r="C14" s="351"/>
      <c r="D14" s="248" t="s">
        <v>6</v>
      </c>
      <c r="E14" s="243">
        <v>127</v>
      </c>
      <c r="F14" s="196">
        <v>159</v>
      </c>
      <c r="G14" s="196">
        <v>224</v>
      </c>
      <c r="H14" s="196">
        <v>234</v>
      </c>
      <c r="I14" s="196">
        <v>160</v>
      </c>
      <c r="J14" s="196">
        <v>34</v>
      </c>
    </row>
    <row r="15" spans="1:10" s="23" customFormat="1" ht="15.95" customHeight="1" x14ac:dyDescent="0.15">
      <c r="A15" s="114"/>
      <c r="B15" s="347" t="s">
        <v>288</v>
      </c>
      <c r="C15" s="348"/>
      <c r="D15" s="246" t="s">
        <v>4</v>
      </c>
      <c r="E15" s="247">
        <f>SUM(F15:J15)</f>
        <v>6140</v>
      </c>
      <c r="F15" s="236">
        <v>1684</v>
      </c>
      <c r="G15" s="236">
        <v>626</v>
      </c>
      <c r="H15" s="236">
        <v>1530</v>
      </c>
      <c r="I15" s="236">
        <v>1612</v>
      </c>
      <c r="J15" s="236">
        <v>688</v>
      </c>
    </row>
    <row r="16" spans="1:10" s="23" customFormat="1" ht="15.95" customHeight="1" x14ac:dyDescent="0.15">
      <c r="A16" s="114"/>
      <c r="B16" s="333"/>
      <c r="C16" s="349"/>
      <c r="D16" s="246" t="s">
        <v>22</v>
      </c>
      <c r="E16" s="247">
        <f t="shared" ref="E16:E18" si="0">SUM(F16:J16)</f>
        <v>11578</v>
      </c>
      <c r="F16" s="236">
        <v>2914</v>
      </c>
      <c r="G16" s="236">
        <v>1167</v>
      </c>
      <c r="H16" s="236">
        <v>2869</v>
      </c>
      <c r="I16" s="236">
        <v>3485</v>
      </c>
      <c r="J16" s="236">
        <v>1143</v>
      </c>
    </row>
    <row r="17" spans="1:10" s="23" customFormat="1" ht="15.95" customHeight="1" x14ac:dyDescent="0.15">
      <c r="A17" s="114"/>
      <c r="B17" s="333"/>
      <c r="C17" s="349"/>
      <c r="D17" s="246" t="s">
        <v>8</v>
      </c>
      <c r="E17" s="247">
        <f t="shared" si="0"/>
        <v>5515</v>
      </c>
      <c r="F17" s="199">
        <v>1369</v>
      </c>
      <c r="G17" s="199">
        <v>518</v>
      </c>
      <c r="H17" s="199">
        <v>1366</v>
      </c>
      <c r="I17" s="199">
        <v>1691</v>
      </c>
      <c r="J17" s="199">
        <v>571</v>
      </c>
    </row>
    <row r="18" spans="1:10" s="23" customFormat="1" ht="15.95" customHeight="1" x14ac:dyDescent="0.15">
      <c r="A18" s="114"/>
      <c r="B18" s="333"/>
      <c r="C18" s="349"/>
      <c r="D18" s="246" t="s">
        <v>9</v>
      </c>
      <c r="E18" s="247">
        <f t="shared" si="0"/>
        <v>6063</v>
      </c>
      <c r="F18" s="199">
        <v>1545</v>
      </c>
      <c r="G18" s="199">
        <v>649</v>
      </c>
      <c r="H18" s="199">
        <v>1503</v>
      </c>
      <c r="I18" s="199">
        <v>1794</v>
      </c>
      <c r="J18" s="199">
        <v>572</v>
      </c>
    </row>
    <row r="19" spans="1:10" s="23" customFormat="1" ht="15.95" customHeight="1" x14ac:dyDescent="0.15">
      <c r="A19" s="114"/>
      <c r="B19" s="350"/>
      <c r="C19" s="351"/>
      <c r="D19" s="248" t="s">
        <v>6</v>
      </c>
      <c r="E19" s="243">
        <v>124.9</v>
      </c>
      <c r="F19" s="196">
        <v>160</v>
      </c>
      <c r="G19" s="196">
        <v>218</v>
      </c>
      <c r="H19" s="196">
        <v>227</v>
      </c>
      <c r="I19" s="196">
        <v>154</v>
      </c>
      <c r="J19" s="196">
        <v>34</v>
      </c>
    </row>
    <row r="20" spans="1:10" s="23" customFormat="1" ht="15.95" customHeight="1" x14ac:dyDescent="0.15">
      <c r="A20" s="114"/>
      <c r="B20" s="347" t="s">
        <v>299</v>
      </c>
      <c r="C20" s="348"/>
      <c r="D20" s="246" t="s">
        <v>4</v>
      </c>
      <c r="E20" s="247">
        <f>SUM(F20:J20)</f>
        <v>6270</v>
      </c>
      <c r="F20" s="236">
        <v>1709</v>
      </c>
      <c r="G20" s="236">
        <v>633</v>
      </c>
      <c r="H20" s="236">
        <v>1533</v>
      </c>
      <c r="I20" s="236">
        <v>1681</v>
      </c>
      <c r="J20" s="236">
        <v>714</v>
      </c>
    </row>
    <row r="21" spans="1:10" s="23" customFormat="1" ht="15.95" customHeight="1" x14ac:dyDescent="0.15">
      <c r="A21" s="114"/>
      <c r="B21" s="333"/>
      <c r="C21" s="349"/>
      <c r="D21" s="246" t="s">
        <v>22</v>
      </c>
      <c r="E21" s="198">
        <f>SUM(F21:J21)</f>
        <v>11622</v>
      </c>
      <c r="F21" s="236">
        <v>2942</v>
      </c>
      <c r="G21" s="236">
        <v>1158</v>
      </c>
      <c r="H21" s="236">
        <v>2840</v>
      </c>
      <c r="I21" s="236">
        <v>3535</v>
      </c>
      <c r="J21" s="236">
        <v>1147</v>
      </c>
    </row>
    <row r="22" spans="1:10" s="23" customFormat="1" ht="15.95" customHeight="1" x14ac:dyDescent="0.15">
      <c r="A22" s="114"/>
      <c r="B22" s="333"/>
      <c r="C22" s="349"/>
      <c r="D22" s="246" t="s">
        <v>8</v>
      </c>
      <c r="E22" s="198">
        <f t="shared" ref="E22:E23" si="1">SUM(F22:J22)</f>
        <v>5554</v>
      </c>
      <c r="F22" s="199">
        <v>1405</v>
      </c>
      <c r="G22" s="199">
        <v>518</v>
      </c>
      <c r="H22" s="199">
        <v>1354</v>
      </c>
      <c r="I22" s="199">
        <v>1712</v>
      </c>
      <c r="J22" s="199">
        <v>565</v>
      </c>
    </row>
    <row r="23" spans="1:10" s="23" customFormat="1" ht="15.95" customHeight="1" x14ac:dyDescent="0.15">
      <c r="A23" s="114"/>
      <c r="B23" s="333"/>
      <c r="C23" s="349"/>
      <c r="D23" s="246" t="s">
        <v>9</v>
      </c>
      <c r="E23" s="198">
        <f t="shared" si="1"/>
        <v>6068</v>
      </c>
      <c r="F23" s="199">
        <v>1537</v>
      </c>
      <c r="G23" s="199">
        <v>640</v>
      </c>
      <c r="H23" s="199">
        <v>1486</v>
      </c>
      <c r="I23" s="199">
        <v>1823</v>
      </c>
      <c r="J23" s="199">
        <v>582</v>
      </c>
    </row>
    <row r="24" spans="1:10" s="23" customFormat="1" ht="15.95" customHeight="1" x14ac:dyDescent="0.15">
      <c r="A24" s="114"/>
      <c r="B24" s="350"/>
      <c r="C24" s="351"/>
      <c r="D24" s="248" t="s">
        <v>6</v>
      </c>
      <c r="E24" s="243">
        <f>E21/92.86</f>
        <v>125.15614904156796</v>
      </c>
      <c r="F24" s="196">
        <f>F21/18.53</f>
        <v>158.76956287101996</v>
      </c>
      <c r="G24" s="196">
        <f>G21/5.27</f>
        <v>219.73434535104366</v>
      </c>
      <c r="H24" s="196">
        <f>H21/12.36</f>
        <v>229.77346278317154</v>
      </c>
      <c r="I24" s="196">
        <f>I21/22.51</f>
        <v>157.04131497112394</v>
      </c>
      <c r="J24" s="196">
        <f>J21/34.19</f>
        <v>33.547821000292487</v>
      </c>
    </row>
    <row r="25" spans="1:10" s="23" customFormat="1" ht="15.95" customHeight="1" x14ac:dyDescent="0.15">
      <c r="A25" s="114"/>
      <c r="B25" s="347" t="s">
        <v>305</v>
      </c>
      <c r="C25" s="348"/>
      <c r="D25" s="246" t="s">
        <v>4</v>
      </c>
      <c r="E25" s="247">
        <f>SUM(F25:J25)</f>
        <v>6192</v>
      </c>
      <c r="F25" s="236">
        <v>1727</v>
      </c>
      <c r="G25" s="236">
        <v>591</v>
      </c>
      <c r="H25" s="236">
        <v>1496</v>
      </c>
      <c r="I25" s="236">
        <v>1669</v>
      </c>
      <c r="J25" s="236">
        <v>709</v>
      </c>
    </row>
    <row r="26" spans="1:10" s="23" customFormat="1" ht="15.95" customHeight="1" x14ac:dyDescent="0.15">
      <c r="A26" s="114"/>
      <c r="B26" s="333"/>
      <c r="C26" s="349"/>
      <c r="D26" s="246" t="s">
        <v>22</v>
      </c>
      <c r="E26" s="247">
        <f>SUM(F26:J26)</f>
        <v>11389</v>
      </c>
      <c r="F26" s="236">
        <v>2917</v>
      </c>
      <c r="G26" s="236">
        <v>1081</v>
      </c>
      <c r="H26" s="236">
        <v>2776</v>
      </c>
      <c r="I26" s="236">
        <v>3481</v>
      </c>
      <c r="J26" s="236">
        <v>1134</v>
      </c>
    </row>
    <row r="27" spans="1:10" s="23" customFormat="1" ht="15.95" customHeight="1" x14ac:dyDescent="0.15">
      <c r="A27" s="114"/>
      <c r="B27" s="333"/>
      <c r="C27" s="349"/>
      <c r="D27" s="246" t="s">
        <v>8</v>
      </c>
      <c r="E27" s="247">
        <f>SUM(F27:J27)</f>
        <v>5432</v>
      </c>
      <c r="F27" s="199">
        <v>1403</v>
      </c>
      <c r="G27" s="199">
        <v>495</v>
      </c>
      <c r="H27" s="199">
        <v>1291</v>
      </c>
      <c r="I27" s="199">
        <v>1679</v>
      </c>
      <c r="J27" s="199">
        <v>564</v>
      </c>
    </row>
    <row r="28" spans="1:10" s="23" customFormat="1" ht="15.95" customHeight="1" x14ac:dyDescent="0.15">
      <c r="A28" s="114"/>
      <c r="B28" s="333"/>
      <c r="C28" s="349"/>
      <c r="D28" s="246" t="s">
        <v>9</v>
      </c>
      <c r="E28" s="247">
        <f>SUM(F28:J28)</f>
        <v>5957</v>
      </c>
      <c r="F28" s="199">
        <v>1514</v>
      </c>
      <c r="G28" s="199">
        <v>586</v>
      </c>
      <c r="H28" s="199">
        <v>1485</v>
      </c>
      <c r="I28" s="199">
        <v>1802</v>
      </c>
      <c r="J28" s="199">
        <v>570</v>
      </c>
    </row>
    <row r="29" spans="1:10" s="23" customFormat="1" ht="15.95" customHeight="1" x14ac:dyDescent="0.15">
      <c r="A29" s="114"/>
      <c r="B29" s="350"/>
      <c r="C29" s="351"/>
      <c r="D29" s="248" t="s">
        <v>6</v>
      </c>
      <c r="E29" s="249">
        <f>E26/92.86</f>
        <v>122.64699547706225</v>
      </c>
      <c r="F29" s="294">
        <f>F26/18.53</f>
        <v>157.42039935240149</v>
      </c>
      <c r="G29" s="294">
        <f>G26/5.27</f>
        <v>205.12333965844405</v>
      </c>
      <c r="H29" s="294">
        <f>H26/12.36</f>
        <v>224.59546925566343</v>
      </c>
      <c r="I29" s="294">
        <f>I26/22.51</f>
        <v>154.64238116392713</v>
      </c>
      <c r="J29" s="295">
        <f>J26/34.19</f>
        <v>33.167592863410356</v>
      </c>
    </row>
    <row r="30" spans="1:10" s="23" customFormat="1" ht="15.95" customHeight="1" x14ac:dyDescent="0.15">
      <c r="A30" s="114"/>
      <c r="B30" s="357" t="s">
        <v>306</v>
      </c>
      <c r="C30" s="358"/>
      <c r="D30" s="250" t="s">
        <v>4</v>
      </c>
      <c r="E30" s="251">
        <f>SUM(F30:J30)</f>
        <v>6217</v>
      </c>
      <c r="F30" s="251">
        <v>1716</v>
      </c>
      <c r="G30" s="251">
        <v>595</v>
      </c>
      <c r="H30" s="251">
        <v>1494</v>
      </c>
      <c r="I30" s="251">
        <v>1697</v>
      </c>
      <c r="J30" s="252">
        <v>715</v>
      </c>
    </row>
    <row r="31" spans="1:10" s="23" customFormat="1" ht="15.95" customHeight="1" x14ac:dyDescent="0.15">
      <c r="A31" s="114"/>
      <c r="B31" s="359"/>
      <c r="C31" s="360"/>
      <c r="D31" s="253" t="s">
        <v>22</v>
      </c>
      <c r="E31" s="254">
        <f t="shared" ref="E31:E33" si="2">SUM(F31:J31)</f>
        <v>11169</v>
      </c>
      <c r="F31" s="254">
        <v>2854</v>
      </c>
      <c r="G31" s="254">
        <v>1049</v>
      </c>
      <c r="H31" s="254">
        <v>2694</v>
      </c>
      <c r="I31" s="254">
        <v>3451</v>
      </c>
      <c r="J31" s="255">
        <v>1121</v>
      </c>
    </row>
    <row r="32" spans="1:10" s="23" customFormat="1" ht="15.95" customHeight="1" x14ac:dyDescent="0.15">
      <c r="A32" s="114"/>
      <c r="B32" s="359"/>
      <c r="C32" s="360"/>
      <c r="D32" s="246" t="s">
        <v>8</v>
      </c>
      <c r="E32" s="254">
        <f t="shared" si="2"/>
        <v>5330</v>
      </c>
      <c r="F32" s="474">
        <v>1380</v>
      </c>
      <c r="G32" s="474">
        <v>468</v>
      </c>
      <c r="H32" s="474">
        <v>1258</v>
      </c>
      <c r="I32" s="474">
        <v>1655</v>
      </c>
      <c r="J32" s="475">
        <v>569</v>
      </c>
    </row>
    <row r="33" spans="1:10" s="23" customFormat="1" ht="15.95" customHeight="1" x14ac:dyDescent="0.15">
      <c r="A33" s="114"/>
      <c r="B33" s="359"/>
      <c r="C33" s="360"/>
      <c r="D33" s="246" t="s">
        <v>9</v>
      </c>
      <c r="E33" s="254">
        <f t="shared" si="2"/>
        <v>5839</v>
      </c>
      <c r="F33" s="474">
        <v>1474</v>
      </c>
      <c r="G33" s="474">
        <v>581</v>
      </c>
      <c r="H33" s="474">
        <v>1436</v>
      </c>
      <c r="I33" s="474">
        <v>1796</v>
      </c>
      <c r="J33" s="475">
        <v>552</v>
      </c>
    </row>
    <row r="34" spans="1:10" s="23" customFormat="1" ht="15.95" customHeight="1" x14ac:dyDescent="0.15">
      <c r="A34" s="114"/>
      <c r="B34" s="361"/>
      <c r="C34" s="362"/>
      <c r="D34" s="248" t="s">
        <v>6</v>
      </c>
      <c r="E34" s="249">
        <f>E31/92.86</f>
        <v>120.27783760499678</v>
      </c>
      <c r="F34" s="476">
        <f>F31/18.53</f>
        <v>154.02050728548298</v>
      </c>
      <c r="G34" s="476">
        <f>G31/5.27</f>
        <v>199.05123339658445</v>
      </c>
      <c r="H34" s="476">
        <f>H31/12.36</f>
        <v>217.96116504854371</v>
      </c>
      <c r="I34" s="476">
        <f>I31/22.51</f>
        <v>153.3096401599289</v>
      </c>
      <c r="J34" s="477">
        <f>J31/34.19</f>
        <v>32.787364726528224</v>
      </c>
    </row>
    <row r="35" spans="1:10" s="24" customFormat="1" ht="15.6" customHeight="1" x14ac:dyDescent="0.15">
      <c r="A35" s="53"/>
      <c r="B35" s="60"/>
      <c r="C35" s="61"/>
      <c r="D35" s="60"/>
      <c r="E35" s="60"/>
      <c r="F35" s="62"/>
      <c r="G35" s="62"/>
      <c r="H35" s="62"/>
      <c r="I35" s="352" t="s">
        <v>23</v>
      </c>
      <c r="J35" s="352"/>
    </row>
    <row r="36" spans="1:10" ht="15.6" customHeight="1" x14ac:dyDescent="0.15">
      <c r="B36" s="37"/>
      <c r="C36" s="37"/>
      <c r="D36" s="37"/>
      <c r="E36" s="37"/>
      <c r="F36" s="103"/>
      <c r="G36" s="103"/>
      <c r="H36" s="103"/>
      <c r="I36" s="103"/>
      <c r="J36" s="110"/>
    </row>
  </sheetData>
  <mergeCells count="11">
    <mergeCell ref="B15:C19"/>
    <mergeCell ref="I1:J1"/>
    <mergeCell ref="I3:J3"/>
    <mergeCell ref="I35:J35"/>
    <mergeCell ref="F2:J2"/>
    <mergeCell ref="B4:C4"/>
    <mergeCell ref="B5:C9"/>
    <mergeCell ref="B20:C24"/>
    <mergeCell ref="B30:C34"/>
    <mergeCell ref="B25:C29"/>
    <mergeCell ref="B10:C14"/>
  </mergeCells>
  <phoneticPr fontId="2"/>
  <pageMargins left="0.39370078740157483" right="0.39370078740157483" top="0.78740157480314965" bottom="0.39370078740157483" header="0.51181102362204722" footer="0.39370078740157483"/>
  <pageSetup paperSize="9" scale="97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3"/>
  <sheetViews>
    <sheetView view="pageBreakPreview" zoomScale="85" zoomScaleNormal="100" zoomScaleSheetLayoutView="85" workbookViewId="0">
      <selection activeCell="K32" sqref="K32"/>
    </sheetView>
  </sheetViews>
  <sheetFormatPr defaultRowHeight="14.1" customHeight="1" x14ac:dyDescent="0.15"/>
  <cols>
    <col min="1" max="2" width="3.625" style="35" customWidth="1"/>
    <col min="3" max="3" width="9.625" style="35" customWidth="1"/>
    <col min="4" max="5" width="12.125" style="35" customWidth="1"/>
    <col min="6" max="9" width="11.125" style="35" customWidth="1"/>
    <col min="10" max="10" width="11.125" style="69" customWidth="1"/>
    <col min="11" max="14" width="11.125" style="35" customWidth="1"/>
    <col min="15" max="16384" width="9" style="19"/>
  </cols>
  <sheetData>
    <row r="1" spans="1:14" s="17" customFormat="1" ht="13.5" x14ac:dyDescent="0.15">
      <c r="A1" s="63"/>
      <c r="B1" s="63"/>
      <c r="C1" s="63"/>
      <c r="D1" s="63"/>
      <c r="E1" s="109"/>
      <c r="F1" s="112"/>
      <c r="G1" s="112"/>
      <c r="H1" s="112"/>
      <c r="I1" s="63"/>
      <c r="J1" s="64"/>
      <c r="K1" s="63"/>
      <c r="L1" s="63"/>
      <c r="M1" s="63"/>
      <c r="N1" s="63"/>
    </row>
    <row r="2" spans="1:14" s="17" customFormat="1" ht="13.5" x14ac:dyDescent="0.15">
      <c r="A2" s="63"/>
      <c r="B2" s="63">
        <v>3</v>
      </c>
      <c r="C2" s="63" t="s">
        <v>24</v>
      </c>
      <c r="D2" s="63"/>
      <c r="E2" s="59"/>
      <c r="F2" s="211"/>
      <c r="G2" s="211"/>
      <c r="H2" s="211"/>
      <c r="I2" s="63"/>
      <c r="J2" s="64"/>
      <c r="K2" s="63"/>
      <c r="L2" s="63"/>
      <c r="M2" s="63"/>
      <c r="N2" s="63"/>
    </row>
    <row r="3" spans="1:14" s="17" customFormat="1" ht="14.1" customHeight="1" x14ac:dyDescent="0.15">
      <c r="A3" s="63"/>
      <c r="B3" s="377" t="s">
        <v>235</v>
      </c>
      <c r="C3" s="378"/>
      <c r="D3" s="364" t="s">
        <v>16</v>
      </c>
      <c r="E3" s="364" t="s">
        <v>236</v>
      </c>
      <c r="F3" s="364" t="s">
        <v>237</v>
      </c>
      <c r="G3" s="364"/>
      <c r="H3" s="364"/>
      <c r="I3" s="364" t="s">
        <v>238</v>
      </c>
      <c r="J3" s="364"/>
      <c r="K3" s="364"/>
      <c r="L3" s="364" t="s">
        <v>239</v>
      </c>
      <c r="M3" s="364"/>
      <c r="N3" s="364"/>
    </row>
    <row r="4" spans="1:14" s="17" customFormat="1" ht="14.1" customHeight="1" x14ac:dyDescent="0.15">
      <c r="A4" s="63"/>
      <c r="B4" s="379"/>
      <c r="C4" s="380"/>
      <c r="D4" s="381"/>
      <c r="E4" s="381"/>
      <c r="F4" s="127" t="s">
        <v>240</v>
      </c>
      <c r="G4" s="127" t="s">
        <v>241</v>
      </c>
      <c r="H4" s="127" t="s">
        <v>242</v>
      </c>
      <c r="I4" s="127" t="s">
        <v>240</v>
      </c>
      <c r="J4" s="127" t="s">
        <v>243</v>
      </c>
      <c r="K4" s="127" t="s">
        <v>244</v>
      </c>
      <c r="L4" s="127" t="s">
        <v>240</v>
      </c>
      <c r="M4" s="127" t="s">
        <v>243</v>
      </c>
      <c r="N4" s="127" t="s">
        <v>244</v>
      </c>
    </row>
    <row r="5" spans="1:14" s="17" customFormat="1" ht="13.5" customHeight="1" x14ac:dyDescent="0.15">
      <c r="A5" s="63"/>
      <c r="B5" s="365" t="s">
        <v>307</v>
      </c>
      <c r="C5" s="366"/>
      <c r="D5" s="178" t="s">
        <v>17</v>
      </c>
      <c r="E5" s="179">
        <v>-175</v>
      </c>
      <c r="F5" s="180">
        <v>-112</v>
      </c>
      <c r="G5" s="180">
        <v>55</v>
      </c>
      <c r="H5" s="180">
        <v>167</v>
      </c>
      <c r="I5" s="180">
        <v>-63</v>
      </c>
      <c r="J5" s="180">
        <v>1113</v>
      </c>
      <c r="K5" s="180">
        <v>1176</v>
      </c>
      <c r="L5" s="180">
        <v>0</v>
      </c>
      <c r="M5" s="180">
        <v>381</v>
      </c>
      <c r="N5" s="180">
        <v>381</v>
      </c>
    </row>
    <row r="6" spans="1:14" s="17" customFormat="1" ht="13.5" customHeight="1" x14ac:dyDescent="0.15">
      <c r="A6" s="63"/>
      <c r="B6" s="367"/>
      <c r="C6" s="368"/>
      <c r="D6" s="181" t="s">
        <v>18</v>
      </c>
      <c r="E6" s="233">
        <v>-47</v>
      </c>
      <c r="F6" s="195">
        <v>-19</v>
      </c>
      <c r="G6" s="195">
        <v>13</v>
      </c>
      <c r="H6" s="195">
        <v>32</v>
      </c>
      <c r="I6" s="195">
        <v>-36</v>
      </c>
      <c r="J6" s="195">
        <v>232</v>
      </c>
      <c r="K6" s="195">
        <v>268</v>
      </c>
      <c r="L6" s="195">
        <v>8</v>
      </c>
      <c r="M6" s="195">
        <v>112</v>
      </c>
      <c r="N6" s="195">
        <v>104</v>
      </c>
    </row>
    <row r="7" spans="1:14" s="17" customFormat="1" ht="13.5" customHeight="1" x14ac:dyDescent="0.15">
      <c r="A7" s="63"/>
      <c r="B7" s="367"/>
      <c r="C7" s="368"/>
      <c r="D7" s="181" t="s">
        <v>223</v>
      </c>
      <c r="E7" s="233">
        <v>-8</v>
      </c>
      <c r="F7" s="195">
        <v>-13</v>
      </c>
      <c r="G7" s="195">
        <v>2</v>
      </c>
      <c r="H7" s="195">
        <v>15</v>
      </c>
      <c r="I7" s="195">
        <v>19</v>
      </c>
      <c r="J7" s="195">
        <v>151</v>
      </c>
      <c r="K7" s="195">
        <v>132</v>
      </c>
      <c r="L7" s="195">
        <v>-14</v>
      </c>
      <c r="M7" s="195">
        <v>15</v>
      </c>
      <c r="N7" s="195">
        <v>29</v>
      </c>
    </row>
    <row r="8" spans="1:14" s="17" customFormat="1" ht="13.5" customHeight="1" x14ac:dyDescent="0.15">
      <c r="A8" s="63"/>
      <c r="B8" s="367"/>
      <c r="C8" s="368"/>
      <c r="D8" s="181" t="s">
        <v>19</v>
      </c>
      <c r="E8" s="233">
        <v>-88</v>
      </c>
      <c r="F8" s="195">
        <v>-44</v>
      </c>
      <c r="G8" s="195">
        <v>10</v>
      </c>
      <c r="H8" s="195">
        <v>54</v>
      </c>
      <c r="I8" s="195">
        <v>-41</v>
      </c>
      <c r="J8" s="195">
        <v>330</v>
      </c>
      <c r="K8" s="195">
        <v>371</v>
      </c>
      <c r="L8" s="195">
        <v>-3</v>
      </c>
      <c r="M8" s="195">
        <v>106</v>
      </c>
      <c r="N8" s="195">
        <v>109</v>
      </c>
    </row>
    <row r="9" spans="1:14" s="17" customFormat="1" ht="13.5" customHeight="1" x14ac:dyDescent="0.15">
      <c r="A9" s="63"/>
      <c r="B9" s="367"/>
      <c r="C9" s="368"/>
      <c r="D9" s="181" t="s">
        <v>20</v>
      </c>
      <c r="E9" s="233">
        <v>-12</v>
      </c>
      <c r="F9" s="195">
        <v>-28</v>
      </c>
      <c r="G9" s="195">
        <v>22</v>
      </c>
      <c r="H9" s="195">
        <v>50</v>
      </c>
      <c r="I9" s="195">
        <v>3</v>
      </c>
      <c r="J9" s="195">
        <v>297</v>
      </c>
      <c r="K9" s="195">
        <v>294</v>
      </c>
      <c r="L9" s="195">
        <v>13</v>
      </c>
      <c r="M9" s="195">
        <v>113</v>
      </c>
      <c r="N9" s="195">
        <v>100</v>
      </c>
    </row>
    <row r="10" spans="1:14" s="17" customFormat="1" ht="13.5" customHeight="1" x14ac:dyDescent="0.15">
      <c r="A10" s="63"/>
      <c r="B10" s="369"/>
      <c r="C10" s="370"/>
      <c r="D10" s="182" t="s">
        <v>21</v>
      </c>
      <c r="E10" s="234">
        <v>-20</v>
      </c>
      <c r="F10" s="183">
        <v>-8</v>
      </c>
      <c r="G10" s="183">
        <v>8</v>
      </c>
      <c r="H10" s="183">
        <v>16</v>
      </c>
      <c r="I10" s="183">
        <v>-8</v>
      </c>
      <c r="J10" s="183">
        <v>103</v>
      </c>
      <c r="K10" s="183">
        <v>111</v>
      </c>
      <c r="L10" s="183">
        <v>-4</v>
      </c>
      <c r="M10" s="183">
        <v>35</v>
      </c>
      <c r="N10" s="183">
        <v>39</v>
      </c>
    </row>
    <row r="11" spans="1:14" s="17" customFormat="1" ht="13.5" customHeight="1" x14ac:dyDescent="0.15">
      <c r="A11" s="63"/>
      <c r="B11" s="365" t="s">
        <v>245</v>
      </c>
      <c r="C11" s="366"/>
      <c r="D11" s="178" t="s">
        <v>17</v>
      </c>
      <c r="E11" s="179">
        <v>-114</v>
      </c>
      <c r="F11" s="180">
        <v>-95</v>
      </c>
      <c r="G11" s="180">
        <v>58</v>
      </c>
      <c r="H11" s="180">
        <v>153</v>
      </c>
      <c r="I11" s="180">
        <v>-19</v>
      </c>
      <c r="J11" s="180">
        <v>1055</v>
      </c>
      <c r="K11" s="180">
        <v>1074</v>
      </c>
      <c r="L11" s="180">
        <v>0</v>
      </c>
      <c r="M11" s="180">
        <v>357</v>
      </c>
      <c r="N11" s="180">
        <v>357</v>
      </c>
    </row>
    <row r="12" spans="1:14" s="17" customFormat="1" ht="13.5" customHeight="1" x14ac:dyDescent="0.15">
      <c r="A12" s="63"/>
      <c r="B12" s="367"/>
      <c r="C12" s="368"/>
      <c r="D12" s="181" t="s">
        <v>18</v>
      </c>
      <c r="E12" s="233">
        <v>-18</v>
      </c>
      <c r="F12" s="195">
        <v>-21</v>
      </c>
      <c r="G12" s="195">
        <v>19</v>
      </c>
      <c r="H12" s="195">
        <v>40</v>
      </c>
      <c r="I12" s="195">
        <v>-19</v>
      </c>
      <c r="J12" s="195">
        <v>233</v>
      </c>
      <c r="K12" s="195">
        <v>252</v>
      </c>
      <c r="L12" s="195">
        <v>22</v>
      </c>
      <c r="M12" s="195">
        <v>105</v>
      </c>
      <c r="N12" s="195">
        <v>83</v>
      </c>
    </row>
    <row r="13" spans="1:14" s="17" customFormat="1" ht="13.5" customHeight="1" x14ac:dyDescent="0.15">
      <c r="A13" s="63"/>
      <c r="B13" s="367"/>
      <c r="C13" s="368"/>
      <c r="D13" s="181" t="s">
        <v>223</v>
      </c>
      <c r="E13" s="233">
        <v>-38</v>
      </c>
      <c r="F13" s="195">
        <v>-19</v>
      </c>
      <c r="G13" s="195">
        <v>4</v>
      </c>
      <c r="H13" s="195">
        <v>23</v>
      </c>
      <c r="I13" s="195">
        <v>-3</v>
      </c>
      <c r="J13" s="195">
        <v>120</v>
      </c>
      <c r="K13" s="195">
        <v>123</v>
      </c>
      <c r="L13" s="195">
        <v>-16</v>
      </c>
      <c r="M13" s="195">
        <v>12</v>
      </c>
      <c r="N13" s="195">
        <v>28</v>
      </c>
    </row>
    <row r="14" spans="1:14" s="17" customFormat="1" ht="13.5" customHeight="1" x14ac:dyDescent="0.15">
      <c r="A14" s="63"/>
      <c r="B14" s="367"/>
      <c r="C14" s="368"/>
      <c r="D14" s="181" t="s">
        <v>19</v>
      </c>
      <c r="E14" s="233">
        <v>-66</v>
      </c>
      <c r="F14" s="195">
        <v>-24</v>
      </c>
      <c r="G14" s="195">
        <v>10</v>
      </c>
      <c r="H14" s="195">
        <v>34</v>
      </c>
      <c r="I14" s="195">
        <v>-41</v>
      </c>
      <c r="J14" s="195">
        <v>299</v>
      </c>
      <c r="K14" s="195">
        <v>340</v>
      </c>
      <c r="L14" s="195">
        <v>-1</v>
      </c>
      <c r="M14" s="195">
        <v>105</v>
      </c>
      <c r="N14" s="195">
        <v>106</v>
      </c>
    </row>
    <row r="15" spans="1:14" s="17" customFormat="1" ht="13.5" customHeight="1" x14ac:dyDescent="0.15">
      <c r="A15" s="63"/>
      <c r="B15" s="367"/>
      <c r="C15" s="368"/>
      <c r="D15" s="181" t="s">
        <v>20</v>
      </c>
      <c r="E15" s="233">
        <v>18</v>
      </c>
      <c r="F15" s="195">
        <v>-23</v>
      </c>
      <c r="G15" s="195">
        <v>20</v>
      </c>
      <c r="H15" s="195">
        <v>43</v>
      </c>
      <c r="I15" s="195">
        <v>33</v>
      </c>
      <c r="J15" s="195">
        <v>298</v>
      </c>
      <c r="K15" s="195">
        <v>265</v>
      </c>
      <c r="L15" s="195">
        <v>8</v>
      </c>
      <c r="M15" s="195">
        <v>110</v>
      </c>
      <c r="N15" s="195">
        <v>102</v>
      </c>
    </row>
    <row r="16" spans="1:14" s="17" customFormat="1" ht="13.5" customHeight="1" x14ac:dyDescent="0.15">
      <c r="A16" s="63"/>
      <c r="B16" s="369"/>
      <c r="C16" s="370"/>
      <c r="D16" s="182" t="s">
        <v>21</v>
      </c>
      <c r="E16" s="234">
        <v>-10</v>
      </c>
      <c r="F16" s="183">
        <v>-8</v>
      </c>
      <c r="G16" s="183">
        <v>5</v>
      </c>
      <c r="H16" s="183">
        <v>13</v>
      </c>
      <c r="I16" s="183">
        <v>11</v>
      </c>
      <c r="J16" s="183">
        <v>105</v>
      </c>
      <c r="K16" s="183">
        <v>94</v>
      </c>
      <c r="L16" s="183">
        <v>-13</v>
      </c>
      <c r="M16" s="183">
        <v>25</v>
      </c>
      <c r="N16" s="183">
        <v>38</v>
      </c>
    </row>
    <row r="17" spans="1:14" s="17" customFormat="1" ht="13.5" customHeight="1" x14ac:dyDescent="0.15">
      <c r="A17" s="63"/>
      <c r="B17" s="365" t="s">
        <v>278</v>
      </c>
      <c r="C17" s="366"/>
      <c r="D17" s="232" t="s">
        <v>17</v>
      </c>
      <c r="E17" s="184">
        <v>-410</v>
      </c>
      <c r="F17" s="185">
        <v>-109</v>
      </c>
      <c r="G17" s="185">
        <v>53</v>
      </c>
      <c r="H17" s="185">
        <v>162</v>
      </c>
      <c r="I17" s="185">
        <v>-301</v>
      </c>
      <c r="J17" s="185">
        <v>979</v>
      </c>
      <c r="K17" s="185">
        <v>1280</v>
      </c>
      <c r="L17" s="185">
        <v>0</v>
      </c>
      <c r="M17" s="185">
        <v>359</v>
      </c>
      <c r="N17" s="185">
        <v>359</v>
      </c>
    </row>
    <row r="18" spans="1:14" s="17" customFormat="1" ht="13.5" customHeight="1" x14ac:dyDescent="0.15">
      <c r="A18" s="63"/>
      <c r="B18" s="367"/>
      <c r="C18" s="368"/>
      <c r="D18" s="186" t="s">
        <v>18</v>
      </c>
      <c r="E18" s="235">
        <v>-93</v>
      </c>
      <c r="F18" s="187">
        <v>-31</v>
      </c>
      <c r="G18" s="187">
        <v>11</v>
      </c>
      <c r="H18" s="187">
        <v>42</v>
      </c>
      <c r="I18" s="187">
        <v>-62</v>
      </c>
      <c r="J18" s="187">
        <v>252</v>
      </c>
      <c r="K18" s="187">
        <v>314</v>
      </c>
      <c r="L18" s="187">
        <v>-1</v>
      </c>
      <c r="M18" s="187">
        <v>108</v>
      </c>
      <c r="N18" s="187">
        <v>109</v>
      </c>
    </row>
    <row r="19" spans="1:14" s="17" customFormat="1" ht="13.5" customHeight="1" x14ac:dyDescent="0.15">
      <c r="A19" s="63"/>
      <c r="B19" s="367"/>
      <c r="C19" s="368"/>
      <c r="D19" s="181" t="s">
        <v>223</v>
      </c>
      <c r="E19" s="233">
        <v>-52</v>
      </c>
      <c r="F19" s="195">
        <v>-14</v>
      </c>
      <c r="G19" s="195">
        <v>5</v>
      </c>
      <c r="H19" s="195">
        <v>19</v>
      </c>
      <c r="I19" s="195">
        <v>-38</v>
      </c>
      <c r="J19" s="195">
        <v>93</v>
      </c>
      <c r="K19" s="195">
        <v>131</v>
      </c>
      <c r="L19" s="195">
        <v>-1</v>
      </c>
      <c r="M19" s="195">
        <v>33</v>
      </c>
      <c r="N19" s="195">
        <v>34</v>
      </c>
    </row>
    <row r="20" spans="1:14" s="17" customFormat="1" ht="13.5" customHeight="1" x14ac:dyDescent="0.15">
      <c r="A20" s="63"/>
      <c r="B20" s="367"/>
      <c r="C20" s="368"/>
      <c r="D20" s="181" t="s">
        <v>19</v>
      </c>
      <c r="E20" s="233">
        <v>-68</v>
      </c>
      <c r="F20" s="195">
        <v>-32</v>
      </c>
      <c r="G20" s="195">
        <v>7</v>
      </c>
      <c r="H20" s="195">
        <v>39</v>
      </c>
      <c r="I20" s="195">
        <v>-36</v>
      </c>
      <c r="J20" s="195">
        <v>321</v>
      </c>
      <c r="K20" s="195">
        <v>357</v>
      </c>
      <c r="L20" s="195">
        <v>-3</v>
      </c>
      <c r="M20" s="195">
        <v>91</v>
      </c>
      <c r="N20" s="195">
        <v>94</v>
      </c>
    </row>
    <row r="21" spans="1:14" s="17" customFormat="1" ht="13.5" customHeight="1" x14ac:dyDescent="0.15">
      <c r="A21" s="63"/>
      <c r="B21" s="367"/>
      <c r="C21" s="368"/>
      <c r="D21" s="181" t="s">
        <v>20</v>
      </c>
      <c r="E21" s="233">
        <v>-157</v>
      </c>
      <c r="F21" s="195">
        <v>-22</v>
      </c>
      <c r="G21" s="195">
        <v>24</v>
      </c>
      <c r="H21" s="195">
        <v>46</v>
      </c>
      <c r="I21" s="195">
        <v>-135</v>
      </c>
      <c r="J21" s="195">
        <v>233</v>
      </c>
      <c r="K21" s="195">
        <v>368</v>
      </c>
      <c r="L21" s="195">
        <v>-1</v>
      </c>
      <c r="M21" s="195">
        <v>95</v>
      </c>
      <c r="N21" s="195">
        <v>96</v>
      </c>
    </row>
    <row r="22" spans="1:14" s="17" customFormat="1" ht="13.5" customHeight="1" x14ac:dyDescent="0.15">
      <c r="A22" s="63"/>
      <c r="B22" s="369"/>
      <c r="C22" s="370"/>
      <c r="D22" s="182" t="s">
        <v>21</v>
      </c>
      <c r="E22" s="234">
        <v>-40</v>
      </c>
      <c r="F22" s="183">
        <v>-10</v>
      </c>
      <c r="G22" s="183">
        <v>6</v>
      </c>
      <c r="H22" s="183">
        <v>16</v>
      </c>
      <c r="I22" s="183">
        <v>-30</v>
      </c>
      <c r="J22" s="183">
        <v>80</v>
      </c>
      <c r="K22" s="183">
        <v>110</v>
      </c>
      <c r="L22" s="183">
        <v>6</v>
      </c>
      <c r="M22" s="183">
        <v>32</v>
      </c>
      <c r="N22" s="183">
        <v>26</v>
      </c>
    </row>
    <row r="23" spans="1:14" s="17" customFormat="1" ht="13.5" customHeight="1" x14ac:dyDescent="0.15">
      <c r="A23" s="63"/>
      <c r="B23" s="365" t="s">
        <v>289</v>
      </c>
      <c r="C23" s="366"/>
      <c r="D23" s="178" t="s">
        <v>17</v>
      </c>
      <c r="E23" s="179">
        <v>-35</v>
      </c>
      <c r="F23" s="180">
        <v>-142</v>
      </c>
      <c r="G23" s="180">
        <v>46</v>
      </c>
      <c r="H23" s="180">
        <v>188</v>
      </c>
      <c r="I23" s="180">
        <v>107</v>
      </c>
      <c r="J23" s="180">
        <v>1193</v>
      </c>
      <c r="K23" s="180">
        <v>1086</v>
      </c>
      <c r="L23" s="180">
        <v>0</v>
      </c>
      <c r="M23" s="180">
        <v>361</v>
      </c>
      <c r="N23" s="180">
        <v>361</v>
      </c>
    </row>
    <row r="24" spans="1:14" s="17" customFormat="1" ht="13.5" customHeight="1" x14ac:dyDescent="0.15">
      <c r="A24" s="63"/>
      <c r="B24" s="367"/>
      <c r="C24" s="368"/>
      <c r="D24" s="181" t="s">
        <v>18</v>
      </c>
      <c r="E24" s="233">
        <v>-39</v>
      </c>
      <c r="F24" s="195">
        <v>-28</v>
      </c>
      <c r="G24" s="195">
        <v>8</v>
      </c>
      <c r="H24" s="195">
        <v>36</v>
      </c>
      <c r="I24" s="195">
        <v>-4</v>
      </c>
      <c r="J24" s="195">
        <v>277</v>
      </c>
      <c r="K24" s="195">
        <v>281</v>
      </c>
      <c r="L24" s="195">
        <v>-7</v>
      </c>
      <c r="M24" s="195">
        <v>100</v>
      </c>
      <c r="N24" s="195">
        <v>107</v>
      </c>
    </row>
    <row r="25" spans="1:14" s="17" customFormat="1" ht="13.5" customHeight="1" x14ac:dyDescent="0.15">
      <c r="A25" s="63"/>
      <c r="B25" s="367"/>
      <c r="C25" s="368"/>
      <c r="D25" s="181" t="s">
        <v>223</v>
      </c>
      <c r="E25" s="233">
        <v>-12</v>
      </c>
      <c r="F25" s="195">
        <v>-12</v>
      </c>
      <c r="G25" s="195">
        <v>3</v>
      </c>
      <c r="H25" s="195">
        <v>15</v>
      </c>
      <c r="I25" s="195">
        <v>1</v>
      </c>
      <c r="J25" s="195">
        <v>123</v>
      </c>
      <c r="K25" s="195">
        <v>122</v>
      </c>
      <c r="L25" s="195">
        <v>-1</v>
      </c>
      <c r="M25" s="195">
        <v>20</v>
      </c>
      <c r="N25" s="195">
        <v>21</v>
      </c>
    </row>
    <row r="26" spans="1:14" s="17" customFormat="1" ht="13.5" customHeight="1" x14ac:dyDescent="0.15">
      <c r="A26" s="63"/>
      <c r="B26" s="367"/>
      <c r="C26" s="368"/>
      <c r="D26" s="181" t="s">
        <v>19</v>
      </c>
      <c r="E26" s="233">
        <v>-9</v>
      </c>
      <c r="F26" s="195">
        <v>-59</v>
      </c>
      <c r="G26" s="195">
        <v>8</v>
      </c>
      <c r="H26" s="195">
        <v>67</v>
      </c>
      <c r="I26" s="195">
        <v>42</v>
      </c>
      <c r="J26" s="195">
        <v>381</v>
      </c>
      <c r="K26" s="195">
        <v>339</v>
      </c>
      <c r="L26" s="195">
        <v>8</v>
      </c>
      <c r="M26" s="195">
        <v>89</v>
      </c>
      <c r="N26" s="195">
        <v>81</v>
      </c>
    </row>
    <row r="27" spans="1:14" s="17" customFormat="1" ht="13.5" customHeight="1" x14ac:dyDescent="0.15">
      <c r="A27" s="63"/>
      <c r="B27" s="367"/>
      <c r="C27" s="368"/>
      <c r="D27" s="181" t="s">
        <v>20</v>
      </c>
      <c r="E27" s="233">
        <v>33</v>
      </c>
      <c r="F27" s="195">
        <v>-38</v>
      </c>
      <c r="G27" s="195">
        <v>19</v>
      </c>
      <c r="H27" s="195">
        <v>57</v>
      </c>
      <c r="I27" s="195">
        <v>68</v>
      </c>
      <c r="J27" s="195">
        <v>310</v>
      </c>
      <c r="K27" s="195">
        <v>242</v>
      </c>
      <c r="L27" s="195">
        <v>3</v>
      </c>
      <c r="M27" s="195">
        <v>116</v>
      </c>
      <c r="N27" s="195">
        <v>113</v>
      </c>
    </row>
    <row r="28" spans="1:14" s="17" customFormat="1" ht="13.5" customHeight="1" x14ac:dyDescent="0.15">
      <c r="A28" s="63"/>
      <c r="B28" s="369"/>
      <c r="C28" s="370"/>
      <c r="D28" s="182" t="s">
        <v>21</v>
      </c>
      <c r="E28" s="234">
        <v>-8</v>
      </c>
      <c r="F28" s="183">
        <v>-5</v>
      </c>
      <c r="G28" s="183">
        <v>8</v>
      </c>
      <c r="H28" s="183">
        <v>13</v>
      </c>
      <c r="I28" s="183">
        <v>0</v>
      </c>
      <c r="J28" s="183">
        <v>102</v>
      </c>
      <c r="K28" s="183">
        <v>102</v>
      </c>
      <c r="L28" s="183">
        <v>-3</v>
      </c>
      <c r="M28" s="183">
        <v>36</v>
      </c>
      <c r="N28" s="183">
        <v>39</v>
      </c>
    </row>
    <row r="29" spans="1:14" s="17" customFormat="1" ht="13.5" customHeight="1" x14ac:dyDescent="0.15">
      <c r="A29" s="63"/>
      <c r="B29" s="365" t="s">
        <v>300</v>
      </c>
      <c r="C29" s="366"/>
      <c r="D29" s="232" t="s">
        <v>17</v>
      </c>
      <c r="E29" s="184">
        <v>-110</v>
      </c>
      <c r="F29" s="185">
        <v>-134</v>
      </c>
      <c r="G29" s="185">
        <v>48</v>
      </c>
      <c r="H29" s="185">
        <v>182</v>
      </c>
      <c r="I29" s="185">
        <v>24</v>
      </c>
      <c r="J29" s="185">
        <v>1348</v>
      </c>
      <c r="K29" s="185">
        <v>1324</v>
      </c>
      <c r="L29" s="185">
        <v>0</v>
      </c>
      <c r="M29" s="185">
        <v>330</v>
      </c>
      <c r="N29" s="185">
        <v>330</v>
      </c>
    </row>
    <row r="30" spans="1:14" s="17" customFormat="1" ht="13.5" customHeight="1" x14ac:dyDescent="0.15">
      <c r="A30" s="63"/>
      <c r="B30" s="367"/>
      <c r="C30" s="368"/>
      <c r="D30" s="186" t="s">
        <v>18</v>
      </c>
      <c r="E30" s="235">
        <v>9</v>
      </c>
      <c r="F30" s="187">
        <v>-23</v>
      </c>
      <c r="G30" s="187">
        <v>14</v>
      </c>
      <c r="H30" s="187">
        <v>37</v>
      </c>
      <c r="I30" s="187">
        <v>26</v>
      </c>
      <c r="J30" s="187">
        <v>328</v>
      </c>
      <c r="K30" s="187">
        <v>302</v>
      </c>
      <c r="L30" s="187">
        <v>6</v>
      </c>
      <c r="M30" s="187">
        <v>69</v>
      </c>
      <c r="N30" s="187">
        <v>63</v>
      </c>
    </row>
    <row r="31" spans="1:14" s="17" customFormat="1" ht="13.5" customHeight="1" x14ac:dyDescent="0.15">
      <c r="A31" s="63"/>
      <c r="B31" s="367"/>
      <c r="C31" s="368"/>
      <c r="D31" s="181" t="s">
        <v>223</v>
      </c>
      <c r="E31" s="233">
        <v>-28</v>
      </c>
      <c r="F31" s="195">
        <v>-16</v>
      </c>
      <c r="G31" s="195">
        <v>1</v>
      </c>
      <c r="H31" s="195">
        <v>17</v>
      </c>
      <c r="I31" s="195">
        <v>-15</v>
      </c>
      <c r="J31" s="195">
        <v>136</v>
      </c>
      <c r="K31" s="195">
        <v>151</v>
      </c>
      <c r="L31" s="195">
        <v>3</v>
      </c>
      <c r="M31" s="195">
        <v>33</v>
      </c>
      <c r="N31" s="195">
        <v>30</v>
      </c>
    </row>
    <row r="32" spans="1:14" s="17" customFormat="1" ht="13.5" customHeight="1" x14ac:dyDescent="0.15">
      <c r="A32" s="63"/>
      <c r="B32" s="367"/>
      <c r="C32" s="368"/>
      <c r="D32" s="181" t="s">
        <v>19</v>
      </c>
      <c r="E32" s="233">
        <v>-66</v>
      </c>
      <c r="F32" s="195">
        <v>-46</v>
      </c>
      <c r="G32" s="195">
        <v>7</v>
      </c>
      <c r="H32" s="195">
        <v>53</v>
      </c>
      <c r="I32" s="195">
        <v>5</v>
      </c>
      <c r="J32" s="195">
        <v>433</v>
      </c>
      <c r="K32" s="195">
        <v>428</v>
      </c>
      <c r="L32" s="195">
        <v>-25</v>
      </c>
      <c r="M32" s="195">
        <v>82</v>
      </c>
      <c r="N32" s="195">
        <v>107</v>
      </c>
    </row>
    <row r="33" spans="1:14" s="17" customFormat="1" ht="13.5" customHeight="1" x14ac:dyDescent="0.15">
      <c r="A33" s="63"/>
      <c r="B33" s="367"/>
      <c r="C33" s="368"/>
      <c r="D33" s="181" t="s">
        <v>20</v>
      </c>
      <c r="E33" s="233">
        <v>-38</v>
      </c>
      <c r="F33" s="195">
        <v>-37</v>
      </c>
      <c r="G33" s="195">
        <v>21</v>
      </c>
      <c r="H33" s="195">
        <v>58</v>
      </c>
      <c r="I33" s="195">
        <v>-22</v>
      </c>
      <c r="J33" s="195">
        <v>307</v>
      </c>
      <c r="K33" s="195">
        <v>329</v>
      </c>
      <c r="L33" s="195">
        <v>21</v>
      </c>
      <c r="M33" s="195">
        <v>125</v>
      </c>
      <c r="N33" s="195">
        <v>104</v>
      </c>
    </row>
    <row r="34" spans="1:14" s="17" customFormat="1" ht="13.5" customHeight="1" x14ac:dyDescent="0.15">
      <c r="A34" s="63"/>
      <c r="B34" s="369"/>
      <c r="C34" s="370"/>
      <c r="D34" s="182" t="s">
        <v>21</v>
      </c>
      <c r="E34" s="234">
        <v>13</v>
      </c>
      <c r="F34" s="183">
        <v>-12</v>
      </c>
      <c r="G34" s="183">
        <v>5</v>
      </c>
      <c r="H34" s="183">
        <v>17</v>
      </c>
      <c r="I34" s="183">
        <v>30</v>
      </c>
      <c r="J34" s="183">
        <v>144</v>
      </c>
      <c r="K34" s="183">
        <v>114</v>
      </c>
      <c r="L34" s="183">
        <v>-5</v>
      </c>
      <c r="M34" s="183">
        <v>21</v>
      </c>
      <c r="N34" s="183">
        <v>26</v>
      </c>
    </row>
    <row r="35" spans="1:14" s="17" customFormat="1" ht="13.5" customHeight="1" x14ac:dyDescent="0.15">
      <c r="A35" s="63"/>
      <c r="B35" s="371" t="s">
        <v>308</v>
      </c>
      <c r="C35" s="372"/>
      <c r="D35" s="178" t="s">
        <v>17</v>
      </c>
      <c r="E35" s="179">
        <f t="shared" ref="E35:N35" si="0">SUM(E36:E40)</f>
        <v>-245</v>
      </c>
      <c r="F35" s="180">
        <f t="shared" si="0"/>
        <v>-132</v>
      </c>
      <c r="G35" s="180">
        <f t="shared" si="0"/>
        <v>44</v>
      </c>
      <c r="H35" s="180">
        <f t="shared" si="0"/>
        <v>176</v>
      </c>
      <c r="I35" s="180">
        <f t="shared" si="0"/>
        <v>-113</v>
      </c>
      <c r="J35" s="180">
        <f t="shared" si="0"/>
        <v>1367</v>
      </c>
      <c r="K35" s="180">
        <f t="shared" si="0"/>
        <v>1480</v>
      </c>
      <c r="L35" s="180">
        <f t="shared" si="0"/>
        <v>0</v>
      </c>
      <c r="M35" s="180">
        <f t="shared" si="0"/>
        <v>376</v>
      </c>
      <c r="N35" s="180">
        <f t="shared" si="0"/>
        <v>376</v>
      </c>
    </row>
    <row r="36" spans="1:14" s="17" customFormat="1" ht="13.5" customHeight="1" x14ac:dyDescent="0.15">
      <c r="A36" s="63"/>
      <c r="B36" s="373"/>
      <c r="C36" s="374"/>
      <c r="D36" s="296" t="s">
        <v>18</v>
      </c>
      <c r="E36" s="233">
        <f>F36+I36+L36</f>
        <v>-28</v>
      </c>
      <c r="F36" s="293">
        <f>G36-H36</f>
        <v>-34</v>
      </c>
      <c r="G36" s="293">
        <v>13</v>
      </c>
      <c r="H36" s="293">
        <v>47</v>
      </c>
      <c r="I36" s="293">
        <f>J36-K36</f>
        <v>3</v>
      </c>
      <c r="J36" s="293">
        <v>354</v>
      </c>
      <c r="K36" s="293">
        <v>351</v>
      </c>
      <c r="L36" s="293">
        <f>M36-N36</f>
        <v>3</v>
      </c>
      <c r="M36" s="293">
        <v>89</v>
      </c>
      <c r="N36" s="293">
        <v>86</v>
      </c>
    </row>
    <row r="37" spans="1:14" s="17" customFormat="1" ht="13.5" customHeight="1" x14ac:dyDescent="0.15">
      <c r="A37" s="63"/>
      <c r="B37" s="373"/>
      <c r="C37" s="374"/>
      <c r="D37" s="296" t="s">
        <v>223</v>
      </c>
      <c r="E37" s="233">
        <f t="shared" ref="E37:E40" si="1">F37+I37+L37</f>
        <v>-76</v>
      </c>
      <c r="F37" s="293">
        <f t="shared" ref="F37:F40" si="2">G37-H37</f>
        <v>-18</v>
      </c>
      <c r="G37" s="293">
        <v>1</v>
      </c>
      <c r="H37" s="293">
        <v>19</v>
      </c>
      <c r="I37" s="293">
        <f t="shared" ref="I37:I40" si="3">J37-K37</f>
        <v>-57</v>
      </c>
      <c r="J37" s="293">
        <v>108</v>
      </c>
      <c r="K37" s="293">
        <v>165</v>
      </c>
      <c r="L37" s="293">
        <f t="shared" ref="L37:L40" si="4">M37-N37</f>
        <v>-1</v>
      </c>
      <c r="M37" s="293">
        <v>31</v>
      </c>
      <c r="N37" s="293">
        <v>32</v>
      </c>
    </row>
    <row r="38" spans="1:14" s="17" customFormat="1" ht="13.5" customHeight="1" x14ac:dyDescent="0.15">
      <c r="A38" s="63"/>
      <c r="B38" s="373"/>
      <c r="C38" s="374"/>
      <c r="D38" s="296" t="s">
        <v>19</v>
      </c>
      <c r="E38" s="233">
        <f t="shared" si="1"/>
        <v>-57</v>
      </c>
      <c r="F38" s="293">
        <f t="shared" si="2"/>
        <v>-43</v>
      </c>
      <c r="G38" s="293">
        <v>7</v>
      </c>
      <c r="H38" s="293">
        <v>50</v>
      </c>
      <c r="I38" s="293">
        <f t="shared" si="3"/>
        <v>-4</v>
      </c>
      <c r="J38" s="293">
        <v>427</v>
      </c>
      <c r="K38" s="293">
        <v>431</v>
      </c>
      <c r="L38" s="293">
        <f t="shared" si="4"/>
        <v>-10</v>
      </c>
      <c r="M38" s="293">
        <v>105</v>
      </c>
      <c r="N38" s="293">
        <v>115</v>
      </c>
    </row>
    <row r="39" spans="1:14" s="17" customFormat="1" ht="13.5" customHeight="1" x14ac:dyDescent="0.15">
      <c r="A39" s="63"/>
      <c r="B39" s="373"/>
      <c r="C39" s="374"/>
      <c r="D39" s="296" t="s">
        <v>20</v>
      </c>
      <c r="E39" s="233">
        <f t="shared" si="1"/>
        <v>-66</v>
      </c>
      <c r="F39" s="293">
        <f t="shared" si="2"/>
        <v>-26</v>
      </c>
      <c r="G39" s="293">
        <v>21</v>
      </c>
      <c r="H39" s="293">
        <v>47</v>
      </c>
      <c r="I39" s="293">
        <f t="shared" si="3"/>
        <v>-48</v>
      </c>
      <c r="J39" s="293">
        <v>315</v>
      </c>
      <c r="K39" s="293">
        <v>363</v>
      </c>
      <c r="L39" s="293">
        <f t="shared" si="4"/>
        <v>8</v>
      </c>
      <c r="M39" s="293">
        <v>120</v>
      </c>
      <c r="N39" s="293">
        <v>112</v>
      </c>
    </row>
    <row r="40" spans="1:14" s="17" customFormat="1" ht="13.5" customHeight="1" x14ac:dyDescent="0.15">
      <c r="A40" s="63"/>
      <c r="B40" s="375"/>
      <c r="C40" s="376"/>
      <c r="D40" s="297" t="s">
        <v>21</v>
      </c>
      <c r="E40" s="234">
        <f t="shared" si="1"/>
        <v>-18</v>
      </c>
      <c r="F40" s="298">
        <f t="shared" si="2"/>
        <v>-11</v>
      </c>
      <c r="G40" s="298">
        <v>2</v>
      </c>
      <c r="H40" s="298">
        <v>13</v>
      </c>
      <c r="I40" s="298">
        <f t="shared" si="3"/>
        <v>-7</v>
      </c>
      <c r="J40" s="298">
        <v>163</v>
      </c>
      <c r="K40" s="298">
        <v>170</v>
      </c>
      <c r="L40" s="298">
        <f t="shared" si="4"/>
        <v>0</v>
      </c>
      <c r="M40" s="298">
        <v>31</v>
      </c>
      <c r="N40" s="298">
        <v>31</v>
      </c>
    </row>
    <row r="41" spans="1:14" ht="14.1" customHeight="1" x14ac:dyDescent="0.15">
      <c r="D41" s="65"/>
      <c r="F41" s="66"/>
      <c r="G41" s="66"/>
      <c r="H41" s="66"/>
      <c r="I41" s="66"/>
      <c r="J41" s="67"/>
      <c r="M41" s="363" t="s">
        <v>147</v>
      </c>
      <c r="N41" s="363"/>
    </row>
    <row r="42" spans="1:14" ht="14.1" customHeight="1" x14ac:dyDescent="0.15">
      <c r="D42" s="65"/>
      <c r="F42" s="66"/>
      <c r="G42" s="66"/>
      <c r="H42" s="66"/>
      <c r="I42" s="66"/>
      <c r="J42" s="67"/>
    </row>
    <row r="43" spans="1:14" ht="14.1" customHeight="1" x14ac:dyDescent="0.15">
      <c r="D43" s="65"/>
      <c r="F43" s="66"/>
      <c r="G43" s="66"/>
      <c r="H43" s="66"/>
      <c r="I43" s="66"/>
      <c r="J43" s="67"/>
    </row>
  </sheetData>
  <mergeCells count="13">
    <mergeCell ref="M41:N41"/>
    <mergeCell ref="F3:H3"/>
    <mergeCell ref="I3:K3"/>
    <mergeCell ref="B5:C10"/>
    <mergeCell ref="B17:C22"/>
    <mergeCell ref="B29:C34"/>
    <mergeCell ref="B35:C40"/>
    <mergeCell ref="B23:C28"/>
    <mergeCell ref="B11:C16"/>
    <mergeCell ref="L3:N3"/>
    <mergeCell ref="B3:C4"/>
    <mergeCell ref="D3:D4"/>
    <mergeCell ref="E3:E4"/>
  </mergeCells>
  <phoneticPr fontId="2"/>
  <pageMargins left="0.39370078740157483" right="0.39370078740157483" top="0.39370078740157483" bottom="0.78740157480314965" header="0.39370078740157483" footer="0.51181102362204722"/>
  <pageSetup paperSize="9" scale="99" orientation="landscape" r:id="rId1"/>
  <headerFooter differentOddEven="1" alignWithMargins="0">
    <oddFooter xml:space="preserve">&amp;R&amp;"ＭＳ 明朝,標準"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W23"/>
  <sheetViews>
    <sheetView view="pageBreakPreview" topLeftCell="A4" zoomScale="85" zoomScaleNormal="90" zoomScaleSheetLayoutView="85" workbookViewId="0">
      <selection activeCell="E7" sqref="E7"/>
    </sheetView>
  </sheetViews>
  <sheetFormatPr defaultRowHeight="24.95" customHeight="1" x14ac:dyDescent="0.15"/>
  <cols>
    <col min="1" max="2" width="3.625" style="35" customWidth="1"/>
    <col min="3" max="3" width="8.625" style="35" customWidth="1"/>
    <col min="4" max="4" width="6.625" style="35" customWidth="1"/>
    <col min="5" max="8" width="6.125" style="35" customWidth="1"/>
    <col min="9" max="9" width="6.625" style="35" customWidth="1"/>
    <col min="10" max="10" width="6.125" style="69" customWidth="1"/>
    <col min="11" max="12" width="6.125" style="35" customWidth="1"/>
    <col min="13" max="13" width="6.125" style="69" customWidth="1"/>
    <col min="14" max="14" width="6.625" style="35" customWidth="1"/>
    <col min="15" max="18" width="6.125" style="35" customWidth="1"/>
    <col min="19" max="19" width="6.625" style="35" customWidth="1"/>
    <col min="20" max="20" width="6.125" style="69" customWidth="1"/>
    <col min="21" max="22" width="6.125" style="35" customWidth="1"/>
    <col min="23" max="23" width="6.125" style="69" customWidth="1"/>
    <col min="24" max="24" width="7.125" style="8" customWidth="1"/>
    <col min="25" max="16384" width="9" style="8"/>
  </cols>
  <sheetData>
    <row r="1" spans="1:23" s="6" customFormat="1" ht="13.5" x14ac:dyDescent="0.15">
      <c r="A1" s="63"/>
      <c r="B1" s="63">
        <v>4</v>
      </c>
      <c r="C1" s="63" t="s">
        <v>25</v>
      </c>
      <c r="D1" s="63"/>
      <c r="E1" s="63"/>
      <c r="F1" s="63"/>
      <c r="G1" s="63"/>
      <c r="H1" s="63"/>
      <c r="I1" s="63"/>
      <c r="J1" s="64"/>
      <c r="K1" s="382"/>
      <c r="L1" s="382"/>
      <c r="M1" s="382"/>
      <c r="N1" s="63"/>
      <c r="O1" s="63"/>
      <c r="P1" s="63"/>
      <c r="Q1" s="63"/>
      <c r="R1" s="63"/>
      <c r="S1" s="63"/>
      <c r="T1" s="64"/>
      <c r="U1" s="335"/>
      <c r="V1" s="335"/>
      <c r="W1" s="335"/>
    </row>
    <row r="2" spans="1:23" ht="13.5" x14ac:dyDescent="0.15">
      <c r="B2" s="68"/>
      <c r="C2" s="68"/>
      <c r="K2" s="389"/>
      <c r="L2" s="389"/>
      <c r="M2" s="389"/>
      <c r="U2" s="332" t="s">
        <v>143</v>
      </c>
      <c r="V2" s="332"/>
      <c r="W2" s="332"/>
    </row>
    <row r="3" spans="1:23" ht="26.45" customHeight="1" x14ac:dyDescent="0.15">
      <c r="B3" s="365" t="s">
        <v>246</v>
      </c>
      <c r="C3" s="366"/>
      <c r="D3" s="391" t="s">
        <v>280</v>
      </c>
      <c r="E3" s="391"/>
      <c r="F3" s="391"/>
      <c r="G3" s="391"/>
      <c r="H3" s="391"/>
      <c r="I3" s="391"/>
      <c r="J3" s="391"/>
      <c r="K3" s="391"/>
      <c r="L3" s="391"/>
      <c r="M3" s="366"/>
      <c r="N3" s="392" t="s">
        <v>281</v>
      </c>
      <c r="O3" s="393"/>
      <c r="P3" s="393"/>
      <c r="Q3" s="393"/>
      <c r="R3" s="393"/>
      <c r="S3" s="393"/>
      <c r="T3" s="393"/>
      <c r="U3" s="393"/>
      <c r="V3" s="393"/>
      <c r="W3" s="372"/>
    </row>
    <row r="4" spans="1:23" ht="26.45" customHeight="1" x14ac:dyDescent="0.15">
      <c r="B4" s="367"/>
      <c r="C4" s="368"/>
      <c r="D4" s="387" t="s">
        <v>8</v>
      </c>
      <c r="E4" s="387"/>
      <c r="F4" s="387"/>
      <c r="G4" s="387"/>
      <c r="H4" s="387"/>
      <c r="I4" s="386" t="s">
        <v>9</v>
      </c>
      <c r="J4" s="387"/>
      <c r="K4" s="387"/>
      <c r="L4" s="387"/>
      <c r="M4" s="388"/>
      <c r="N4" s="383" t="s">
        <v>8</v>
      </c>
      <c r="O4" s="384"/>
      <c r="P4" s="384"/>
      <c r="Q4" s="384"/>
      <c r="R4" s="384"/>
      <c r="S4" s="383" t="s">
        <v>9</v>
      </c>
      <c r="T4" s="384"/>
      <c r="U4" s="384"/>
      <c r="V4" s="384"/>
      <c r="W4" s="385"/>
    </row>
    <row r="5" spans="1:23" ht="26.45" customHeight="1" x14ac:dyDescent="0.15">
      <c r="B5" s="369" t="s">
        <v>247</v>
      </c>
      <c r="C5" s="370"/>
      <c r="D5" s="472" t="s">
        <v>26</v>
      </c>
      <c r="E5" s="136" t="s">
        <v>27</v>
      </c>
      <c r="F5" s="136" t="s">
        <v>28</v>
      </c>
      <c r="G5" s="136" t="s">
        <v>29</v>
      </c>
      <c r="H5" s="136" t="s">
        <v>30</v>
      </c>
      <c r="I5" s="259" t="s">
        <v>26</v>
      </c>
      <c r="J5" s="136" t="s">
        <v>27</v>
      </c>
      <c r="K5" s="136" t="s">
        <v>28</v>
      </c>
      <c r="L5" s="136" t="s">
        <v>29</v>
      </c>
      <c r="M5" s="137" t="s">
        <v>30</v>
      </c>
      <c r="N5" s="258" t="s">
        <v>26</v>
      </c>
      <c r="O5" s="136" t="s">
        <v>27</v>
      </c>
      <c r="P5" s="136" t="s">
        <v>28</v>
      </c>
      <c r="Q5" s="136" t="s">
        <v>29</v>
      </c>
      <c r="R5" s="136" t="s">
        <v>30</v>
      </c>
      <c r="S5" s="259" t="s">
        <v>26</v>
      </c>
      <c r="T5" s="136" t="s">
        <v>27</v>
      </c>
      <c r="U5" s="136" t="s">
        <v>28</v>
      </c>
      <c r="V5" s="136" t="s">
        <v>29</v>
      </c>
      <c r="W5" s="137" t="s">
        <v>30</v>
      </c>
    </row>
    <row r="6" spans="1:23" ht="26.45" customHeight="1" x14ac:dyDescent="0.15">
      <c r="B6" s="373" t="s">
        <v>248</v>
      </c>
      <c r="C6" s="374"/>
      <c r="D6" s="261">
        <v>6031</v>
      </c>
      <c r="E6" s="262">
        <v>2271</v>
      </c>
      <c r="F6" s="262">
        <v>2935</v>
      </c>
      <c r="G6" s="262">
        <v>207</v>
      </c>
      <c r="H6" s="262">
        <v>404</v>
      </c>
      <c r="I6" s="262">
        <v>6554</v>
      </c>
      <c r="J6" s="262">
        <v>1947</v>
      </c>
      <c r="K6" s="262">
        <v>2809</v>
      </c>
      <c r="L6" s="262">
        <v>1051</v>
      </c>
      <c r="M6" s="473">
        <v>641</v>
      </c>
      <c r="N6" s="260">
        <v>5044</v>
      </c>
      <c r="O6" s="260">
        <v>1823</v>
      </c>
      <c r="P6" s="260">
        <v>2514</v>
      </c>
      <c r="Q6" s="260">
        <v>222</v>
      </c>
      <c r="R6" s="260">
        <v>306</v>
      </c>
      <c r="S6" s="260">
        <v>5592</v>
      </c>
      <c r="T6" s="260">
        <v>1595</v>
      </c>
      <c r="U6" s="260">
        <v>2431</v>
      </c>
      <c r="V6" s="260">
        <v>944</v>
      </c>
      <c r="W6" s="260">
        <v>455</v>
      </c>
    </row>
    <row r="7" spans="1:23" ht="26.45" customHeight="1" x14ac:dyDescent="0.15">
      <c r="B7" s="138" t="s">
        <v>249</v>
      </c>
      <c r="C7" s="139"/>
      <c r="D7" s="261">
        <v>281</v>
      </c>
      <c r="E7" s="140">
        <v>280</v>
      </c>
      <c r="F7" s="140">
        <v>1</v>
      </c>
      <c r="G7" s="140" t="s">
        <v>32</v>
      </c>
      <c r="H7" s="140" t="s">
        <v>32</v>
      </c>
      <c r="I7" s="262">
        <v>288</v>
      </c>
      <c r="J7" s="140">
        <v>286</v>
      </c>
      <c r="K7" s="140">
        <v>1</v>
      </c>
      <c r="L7" s="140" t="s">
        <v>32</v>
      </c>
      <c r="M7" s="141" t="s">
        <v>32</v>
      </c>
      <c r="N7" s="261">
        <v>226</v>
      </c>
      <c r="O7" s="140">
        <v>224</v>
      </c>
      <c r="P7" s="140" t="s">
        <v>282</v>
      </c>
      <c r="Q7" s="140">
        <v>1</v>
      </c>
      <c r="R7" s="140" t="s">
        <v>282</v>
      </c>
      <c r="S7" s="262">
        <v>242</v>
      </c>
      <c r="T7" s="140">
        <v>236</v>
      </c>
      <c r="U7" s="140">
        <v>1</v>
      </c>
      <c r="V7" s="140" t="s">
        <v>282</v>
      </c>
      <c r="W7" s="141" t="s">
        <v>282</v>
      </c>
    </row>
    <row r="8" spans="1:23" ht="26.45" customHeight="1" x14ac:dyDescent="0.15">
      <c r="B8" s="138" t="s">
        <v>33</v>
      </c>
      <c r="C8" s="139"/>
      <c r="D8" s="261">
        <v>455</v>
      </c>
      <c r="E8" s="140">
        <v>433</v>
      </c>
      <c r="F8" s="140">
        <v>16</v>
      </c>
      <c r="G8" s="140" t="s">
        <v>32</v>
      </c>
      <c r="H8" s="140">
        <v>4</v>
      </c>
      <c r="I8" s="262">
        <v>570</v>
      </c>
      <c r="J8" s="140">
        <v>538</v>
      </c>
      <c r="K8" s="140">
        <v>26</v>
      </c>
      <c r="L8" s="140" t="s">
        <v>32</v>
      </c>
      <c r="M8" s="141">
        <v>6</v>
      </c>
      <c r="N8" s="261">
        <v>343</v>
      </c>
      <c r="O8" s="140">
        <v>327</v>
      </c>
      <c r="P8" s="140">
        <v>6</v>
      </c>
      <c r="Q8" s="140" t="s">
        <v>282</v>
      </c>
      <c r="R8" s="140">
        <v>2</v>
      </c>
      <c r="S8" s="262">
        <v>423</v>
      </c>
      <c r="T8" s="140">
        <v>404</v>
      </c>
      <c r="U8" s="140">
        <v>11</v>
      </c>
      <c r="V8" s="140">
        <v>1</v>
      </c>
      <c r="W8" s="141" t="s">
        <v>282</v>
      </c>
    </row>
    <row r="9" spans="1:23" ht="26.45" customHeight="1" x14ac:dyDescent="0.15">
      <c r="B9" s="138" t="s">
        <v>34</v>
      </c>
      <c r="C9" s="139"/>
      <c r="D9" s="261">
        <v>427</v>
      </c>
      <c r="E9" s="140">
        <v>358</v>
      </c>
      <c r="F9" s="140">
        <v>53</v>
      </c>
      <c r="G9" s="140">
        <v>1</v>
      </c>
      <c r="H9" s="140">
        <v>6</v>
      </c>
      <c r="I9" s="262">
        <v>411</v>
      </c>
      <c r="J9" s="140">
        <v>327</v>
      </c>
      <c r="K9" s="140">
        <v>67</v>
      </c>
      <c r="L9" s="140" t="s">
        <v>32</v>
      </c>
      <c r="M9" s="141">
        <v>16</v>
      </c>
      <c r="N9" s="261">
        <v>302</v>
      </c>
      <c r="O9" s="140">
        <v>264</v>
      </c>
      <c r="P9" s="140">
        <v>26</v>
      </c>
      <c r="Q9" s="140" t="s">
        <v>282</v>
      </c>
      <c r="R9" s="140">
        <v>6</v>
      </c>
      <c r="S9" s="262">
        <v>308</v>
      </c>
      <c r="T9" s="140">
        <v>236</v>
      </c>
      <c r="U9" s="140">
        <v>57</v>
      </c>
      <c r="V9" s="140" t="s">
        <v>282</v>
      </c>
      <c r="W9" s="141">
        <v>6</v>
      </c>
    </row>
    <row r="10" spans="1:23" ht="26.45" customHeight="1" x14ac:dyDescent="0.15">
      <c r="B10" s="138" t="s">
        <v>35</v>
      </c>
      <c r="C10" s="139"/>
      <c r="D10" s="261">
        <v>368</v>
      </c>
      <c r="E10" s="140">
        <v>253</v>
      </c>
      <c r="F10" s="140">
        <v>100</v>
      </c>
      <c r="G10" s="140" t="s">
        <v>32</v>
      </c>
      <c r="H10" s="140">
        <v>11</v>
      </c>
      <c r="I10" s="262">
        <v>292</v>
      </c>
      <c r="J10" s="140">
        <v>147</v>
      </c>
      <c r="K10" s="140">
        <v>126</v>
      </c>
      <c r="L10" s="140" t="s">
        <v>32</v>
      </c>
      <c r="M10" s="141">
        <v>15</v>
      </c>
      <c r="N10" s="261">
        <v>260</v>
      </c>
      <c r="O10" s="140">
        <v>174</v>
      </c>
      <c r="P10" s="140">
        <v>73</v>
      </c>
      <c r="Q10" s="140" t="s">
        <v>282</v>
      </c>
      <c r="R10" s="140">
        <v>6</v>
      </c>
      <c r="S10" s="262">
        <v>222</v>
      </c>
      <c r="T10" s="140">
        <v>117</v>
      </c>
      <c r="U10" s="140">
        <v>83</v>
      </c>
      <c r="V10" s="140" t="s">
        <v>282</v>
      </c>
      <c r="W10" s="141">
        <v>15</v>
      </c>
    </row>
    <row r="11" spans="1:23" ht="26.45" customHeight="1" x14ac:dyDescent="0.15">
      <c r="B11" s="138" t="s">
        <v>36</v>
      </c>
      <c r="C11" s="139"/>
      <c r="D11" s="261">
        <v>425</v>
      </c>
      <c r="E11" s="140">
        <v>231</v>
      </c>
      <c r="F11" s="140">
        <v>164</v>
      </c>
      <c r="G11" s="140">
        <v>1</v>
      </c>
      <c r="H11" s="140">
        <v>24</v>
      </c>
      <c r="I11" s="262">
        <v>358</v>
      </c>
      <c r="J11" s="140">
        <v>121</v>
      </c>
      <c r="K11" s="140">
        <v>202</v>
      </c>
      <c r="L11" s="140" t="s">
        <v>32</v>
      </c>
      <c r="M11" s="141">
        <v>32</v>
      </c>
      <c r="N11" s="261">
        <v>253</v>
      </c>
      <c r="O11" s="140">
        <v>150</v>
      </c>
      <c r="P11" s="140">
        <v>93</v>
      </c>
      <c r="Q11" s="140" t="s">
        <v>282</v>
      </c>
      <c r="R11" s="140">
        <v>7</v>
      </c>
      <c r="S11" s="262">
        <v>228</v>
      </c>
      <c r="T11" s="140">
        <v>82</v>
      </c>
      <c r="U11" s="140">
        <v>123</v>
      </c>
      <c r="V11" s="140" t="s">
        <v>282</v>
      </c>
      <c r="W11" s="141">
        <v>21</v>
      </c>
    </row>
    <row r="12" spans="1:23" ht="26.45" customHeight="1" x14ac:dyDescent="0.15">
      <c r="B12" s="138" t="s">
        <v>37</v>
      </c>
      <c r="C12" s="139"/>
      <c r="D12" s="261">
        <v>394</v>
      </c>
      <c r="E12" s="140">
        <v>166</v>
      </c>
      <c r="F12" s="140">
        <v>191</v>
      </c>
      <c r="G12" s="140">
        <v>2</v>
      </c>
      <c r="H12" s="140">
        <v>30</v>
      </c>
      <c r="I12" s="262">
        <v>358</v>
      </c>
      <c r="J12" s="140">
        <v>105</v>
      </c>
      <c r="K12" s="140">
        <v>198</v>
      </c>
      <c r="L12" s="140">
        <v>3</v>
      </c>
      <c r="M12" s="141">
        <v>50</v>
      </c>
      <c r="N12" s="261">
        <v>327</v>
      </c>
      <c r="O12" s="140">
        <v>148</v>
      </c>
      <c r="P12" s="140">
        <v>155</v>
      </c>
      <c r="Q12" s="140">
        <v>1</v>
      </c>
      <c r="R12" s="140">
        <v>17</v>
      </c>
      <c r="S12" s="262">
        <v>293</v>
      </c>
      <c r="T12" s="140">
        <v>87</v>
      </c>
      <c r="U12" s="140">
        <v>171</v>
      </c>
      <c r="V12" s="140" t="s">
        <v>282</v>
      </c>
      <c r="W12" s="141">
        <v>31</v>
      </c>
    </row>
    <row r="13" spans="1:23" ht="26.45" customHeight="1" x14ac:dyDescent="0.15">
      <c r="B13" s="138" t="s">
        <v>38</v>
      </c>
      <c r="C13" s="139"/>
      <c r="D13" s="261">
        <v>399</v>
      </c>
      <c r="E13" s="140">
        <v>143</v>
      </c>
      <c r="F13" s="140">
        <v>207</v>
      </c>
      <c r="G13" s="140">
        <v>5</v>
      </c>
      <c r="H13" s="140">
        <v>36</v>
      </c>
      <c r="I13" s="262">
        <v>337</v>
      </c>
      <c r="J13" s="140">
        <v>67</v>
      </c>
      <c r="K13" s="140">
        <v>213</v>
      </c>
      <c r="L13" s="140">
        <v>8</v>
      </c>
      <c r="M13" s="141">
        <v>46</v>
      </c>
      <c r="N13" s="261">
        <v>340</v>
      </c>
      <c r="O13" s="140">
        <v>127</v>
      </c>
      <c r="P13" s="140">
        <v>175</v>
      </c>
      <c r="Q13" s="140">
        <v>8</v>
      </c>
      <c r="R13" s="140">
        <v>25</v>
      </c>
      <c r="S13" s="262">
        <v>312</v>
      </c>
      <c r="T13" s="140">
        <v>84</v>
      </c>
      <c r="U13" s="140">
        <v>175</v>
      </c>
      <c r="V13" s="140">
        <v>2</v>
      </c>
      <c r="W13" s="141">
        <v>43</v>
      </c>
    </row>
    <row r="14" spans="1:23" ht="26.45" customHeight="1" x14ac:dyDescent="0.15">
      <c r="B14" s="138" t="s">
        <v>39</v>
      </c>
      <c r="C14" s="139"/>
      <c r="D14" s="261">
        <v>441</v>
      </c>
      <c r="E14" s="140">
        <v>106</v>
      </c>
      <c r="F14" s="140">
        <v>276</v>
      </c>
      <c r="G14" s="140">
        <v>6</v>
      </c>
      <c r="H14" s="140">
        <v>42</v>
      </c>
      <c r="I14" s="262">
        <v>404</v>
      </c>
      <c r="J14" s="140">
        <v>57</v>
      </c>
      <c r="K14" s="140">
        <v>273</v>
      </c>
      <c r="L14" s="140">
        <v>21</v>
      </c>
      <c r="M14" s="141">
        <v>50</v>
      </c>
      <c r="N14" s="261">
        <v>359</v>
      </c>
      <c r="O14" s="140">
        <v>116</v>
      </c>
      <c r="P14" s="140">
        <v>200</v>
      </c>
      <c r="Q14" s="140">
        <v>3</v>
      </c>
      <c r="R14" s="140">
        <v>34</v>
      </c>
      <c r="S14" s="262">
        <v>319</v>
      </c>
      <c r="T14" s="140">
        <v>57</v>
      </c>
      <c r="U14" s="140">
        <v>208</v>
      </c>
      <c r="V14" s="140">
        <v>9</v>
      </c>
      <c r="W14" s="141">
        <v>40</v>
      </c>
    </row>
    <row r="15" spans="1:23" ht="26.45" customHeight="1" x14ac:dyDescent="0.15">
      <c r="B15" s="138" t="s">
        <v>40</v>
      </c>
      <c r="C15" s="139"/>
      <c r="D15" s="261">
        <v>528</v>
      </c>
      <c r="E15" s="140">
        <v>103</v>
      </c>
      <c r="F15" s="140">
        <v>338</v>
      </c>
      <c r="G15" s="140">
        <v>14</v>
      </c>
      <c r="H15" s="140">
        <v>61</v>
      </c>
      <c r="I15" s="262">
        <v>540</v>
      </c>
      <c r="J15" s="140">
        <v>51</v>
      </c>
      <c r="K15" s="140">
        <v>349</v>
      </c>
      <c r="L15" s="140">
        <v>31</v>
      </c>
      <c r="M15" s="141">
        <v>102</v>
      </c>
      <c r="N15" s="261">
        <v>403</v>
      </c>
      <c r="O15" s="140">
        <v>92</v>
      </c>
      <c r="P15" s="140">
        <v>256</v>
      </c>
      <c r="Q15" s="140">
        <v>10</v>
      </c>
      <c r="R15" s="140">
        <v>31</v>
      </c>
      <c r="S15" s="262">
        <v>391</v>
      </c>
      <c r="T15" s="140">
        <v>47</v>
      </c>
      <c r="U15" s="140">
        <v>272</v>
      </c>
      <c r="V15" s="140">
        <v>28</v>
      </c>
      <c r="W15" s="141">
        <v>38</v>
      </c>
    </row>
    <row r="16" spans="1:23" ht="26.45" customHeight="1" x14ac:dyDescent="0.15">
      <c r="B16" s="138" t="s">
        <v>41</v>
      </c>
      <c r="C16" s="139"/>
      <c r="D16" s="261">
        <v>722</v>
      </c>
      <c r="E16" s="140">
        <v>99</v>
      </c>
      <c r="F16" s="140">
        <v>464</v>
      </c>
      <c r="G16" s="140">
        <v>23</v>
      </c>
      <c r="H16" s="140">
        <v>83</v>
      </c>
      <c r="I16" s="262">
        <v>759</v>
      </c>
      <c r="J16" s="140">
        <v>76</v>
      </c>
      <c r="K16" s="140">
        <v>457</v>
      </c>
      <c r="L16" s="140">
        <v>78</v>
      </c>
      <c r="M16" s="141">
        <v>137</v>
      </c>
      <c r="N16" s="261">
        <v>484</v>
      </c>
      <c r="O16" s="140">
        <v>90</v>
      </c>
      <c r="P16" s="140">
        <v>312</v>
      </c>
      <c r="Q16" s="140">
        <v>19</v>
      </c>
      <c r="R16" s="140">
        <v>42</v>
      </c>
      <c r="S16" s="262">
        <v>476</v>
      </c>
      <c r="T16" s="140">
        <v>44</v>
      </c>
      <c r="U16" s="140">
        <v>301</v>
      </c>
      <c r="V16" s="140">
        <v>44</v>
      </c>
      <c r="W16" s="141">
        <v>75</v>
      </c>
    </row>
    <row r="17" spans="1:23" ht="26.45" customHeight="1" x14ac:dyDescent="0.15">
      <c r="B17" s="138" t="s">
        <v>42</v>
      </c>
      <c r="C17" s="139"/>
      <c r="D17" s="261">
        <v>593</v>
      </c>
      <c r="E17" s="140">
        <v>54</v>
      </c>
      <c r="F17" s="140">
        <v>417</v>
      </c>
      <c r="G17" s="140">
        <v>30</v>
      </c>
      <c r="H17" s="140">
        <v>58</v>
      </c>
      <c r="I17" s="262">
        <v>579</v>
      </c>
      <c r="J17" s="140">
        <v>49</v>
      </c>
      <c r="K17" s="140">
        <v>348</v>
      </c>
      <c r="L17" s="140">
        <v>102</v>
      </c>
      <c r="M17" s="141">
        <v>72</v>
      </c>
      <c r="N17" s="261">
        <v>577</v>
      </c>
      <c r="O17" s="140">
        <v>60</v>
      </c>
      <c r="P17" s="140">
        <v>387</v>
      </c>
      <c r="Q17" s="140">
        <v>28</v>
      </c>
      <c r="R17" s="140">
        <v>63</v>
      </c>
      <c r="S17" s="262">
        <v>624</v>
      </c>
      <c r="T17" s="140">
        <v>58</v>
      </c>
      <c r="U17" s="140">
        <v>383</v>
      </c>
      <c r="V17" s="140">
        <v>95</v>
      </c>
      <c r="W17" s="141">
        <v>76</v>
      </c>
    </row>
    <row r="18" spans="1:23" ht="26.45" customHeight="1" x14ac:dyDescent="0.15">
      <c r="B18" s="138" t="s">
        <v>43</v>
      </c>
      <c r="C18" s="139"/>
      <c r="D18" s="261">
        <v>387</v>
      </c>
      <c r="E18" s="140">
        <v>25</v>
      </c>
      <c r="F18" s="140">
        <v>274</v>
      </c>
      <c r="G18" s="140">
        <v>41</v>
      </c>
      <c r="H18" s="140">
        <v>24</v>
      </c>
      <c r="I18" s="262">
        <v>513</v>
      </c>
      <c r="J18" s="140">
        <v>36</v>
      </c>
      <c r="K18" s="140">
        <v>262</v>
      </c>
      <c r="L18" s="140">
        <v>153</v>
      </c>
      <c r="M18" s="141">
        <v>49</v>
      </c>
      <c r="N18" s="261">
        <v>456</v>
      </c>
      <c r="O18" s="140">
        <v>28</v>
      </c>
      <c r="P18" s="140">
        <v>330</v>
      </c>
      <c r="Q18" s="140">
        <v>28</v>
      </c>
      <c r="R18" s="140">
        <v>44</v>
      </c>
      <c r="S18" s="262">
        <v>515</v>
      </c>
      <c r="T18" s="140">
        <v>53</v>
      </c>
      <c r="U18" s="140">
        <v>284</v>
      </c>
      <c r="V18" s="140">
        <v>122</v>
      </c>
      <c r="W18" s="141">
        <v>40</v>
      </c>
    </row>
    <row r="19" spans="1:23" ht="26.45" customHeight="1" x14ac:dyDescent="0.15">
      <c r="B19" s="138" t="s">
        <v>44</v>
      </c>
      <c r="C19" s="139"/>
      <c r="D19" s="261">
        <v>336</v>
      </c>
      <c r="E19" s="140">
        <v>13</v>
      </c>
      <c r="F19" s="140">
        <v>244</v>
      </c>
      <c r="G19" s="140">
        <v>33</v>
      </c>
      <c r="H19" s="140">
        <v>17</v>
      </c>
      <c r="I19" s="262">
        <v>434</v>
      </c>
      <c r="J19" s="140">
        <v>35</v>
      </c>
      <c r="K19" s="140">
        <v>186</v>
      </c>
      <c r="L19" s="140">
        <v>169</v>
      </c>
      <c r="M19" s="141">
        <v>28</v>
      </c>
      <c r="N19" s="261">
        <v>311</v>
      </c>
      <c r="O19" s="140">
        <v>15</v>
      </c>
      <c r="P19" s="140">
        <v>226</v>
      </c>
      <c r="Q19" s="140">
        <v>38</v>
      </c>
      <c r="R19" s="140">
        <v>17</v>
      </c>
      <c r="S19" s="262">
        <v>434</v>
      </c>
      <c r="T19" s="140">
        <v>29</v>
      </c>
      <c r="U19" s="140">
        <v>202</v>
      </c>
      <c r="V19" s="140">
        <v>159</v>
      </c>
      <c r="W19" s="141">
        <v>31</v>
      </c>
    </row>
    <row r="20" spans="1:23" ht="26.45" customHeight="1" x14ac:dyDescent="0.15">
      <c r="B20" s="138" t="s">
        <v>45</v>
      </c>
      <c r="C20" s="139"/>
      <c r="D20" s="261">
        <v>185</v>
      </c>
      <c r="E20" s="140">
        <v>4</v>
      </c>
      <c r="F20" s="140">
        <v>126</v>
      </c>
      <c r="G20" s="140">
        <v>33</v>
      </c>
      <c r="H20" s="140">
        <v>8</v>
      </c>
      <c r="I20" s="262">
        <v>347</v>
      </c>
      <c r="J20" s="140">
        <v>33</v>
      </c>
      <c r="K20" s="140">
        <v>74</v>
      </c>
      <c r="L20" s="140">
        <v>203</v>
      </c>
      <c r="M20" s="141">
        <v>27</v>
      </c>
      <c r="N20" s="261">
        <v>239</v>
      </c>
      <c r="O20" s="140">
        <v>6</v>
      </c>
      <c r="P20" s="140">
        <v>178</v>
      </c>
      <c r="Q20" s="140">
        <v>33</v>
      </c>
      <c r="R20" s="140">
        <v>7</v>
      </c>
      <c r="S20" s="262">
        <v>362</v>
      </c>
      <c r="T20" s="140">
        <v>27</v>
      </c>
      <c r="U20" s="140">
        <v>112</v>
      </c>
      <c r="V20" s="140">
        <v>180</v>
      </c>
      <c r="W20" s="141">
        <v>25</v>
      </c>
    </row>
    <row r="21" spans="1:23" ht="26.45" customHeight="1" x14ac:dyDescent="0.15">
      <c r="B21" s="142" t="s">
        <v>46</v>
      </c>
      <c r="C21" s="143"/>
      <c r="D21" s="263">
        <v>90</v>
      </c>
      <c r="E21" s="144">
        <v>3</v>
      </c>
      <c r="F21" s="144">
        <v>64</v>
      </c>
      <c r="G21" s="144">
        <v>18</v>
      </c>
      <c r="H21" s="144" t="s">
        <v>32</v>
      </c>
      <c r="I21" s="264">
        <v>364</v>
      </c>
      <c r="J21" s="144">
        <v>19</v>
      </c>
      <c r="K21" s="144">
        <v>27</v>
      </c>
      <c r="L21" s="144">
        <v>283</v>
      </c>
      <c r="M21" s="145">
        <v>11</v>
      </c>
      <c r="N21" s="263">
        <v>164</v>
      </c>
      <c r="O21" s="144">
        <v>2</v>
      </c>
      <c r="P21" s="144">
        <v>97</v>
      </c>
      <c r="Q21" s="144">
        <v>53</v>
      </c>
      <c r="R21" s="144">
        <v>5</v>
      </c>
      <c r="S21" s="264">
        <v>443</v>
      </c>
      <c r="T21" s="144">
        <v>34</v>
      </c>
      <c r="U21" s="144">
        <v>48</v>
      </c>
      <c r="V21" s="144">
        <v>304</v>
      </c>
      <c r="W21" s="145">
        <v>14</v>
      </c>
    </row>
    <row r="22" spans="1:23" s="11" customFormat="1" ht="15" customHeight="1" x14ac:dyDescent="0.15">
      <c r="A22" s="42"/>
      <c r="B22" s="72" t="s">
        <v>13</v>
      </c>
      <c r="C22" s="73" t="s">
        <v>47</v>
      </c>
      <c r="D22" s="74"/>
      <c r="E22" s="74"/>
      <c r="F22" s="74"/>
      <c r="G22" s="74"/>
      <c r="H22" s="74"/>
      <c r="I22" s="74"/>
      <c r="J22" s="74"/>
      <c r="K22" s="74"/>
      <c r="L22" s="394"/>
      <c r="M22" s="394"/>
      <c r="N22" s="74"/>
      <c r="O22" s="74"/>
      <c r="P22" s="74"/>
      <c r="Q22" s="74"/>
      <c r="R22" s="74"/>
      <c r="S22" s="74"/>
      <c r="T22" s="74"/>
      <c r="U22" s="74"/>
      <c r="V22" s="390" t="s">
        <v>14</v>
      </c>
      <c r="W22" s="390"/>
    </row>
    <row r="23" spans="1:23" ht="24.95" customHeight="1" x14ac:dyDescent="0.15">
      <c r="B23" s="69"/>
      <c r="C23" s="69"/>
      <c r="D23" s="69"/>
      <c r="E23" s="69"/>
      <c r="F23" s="67"/>
      <c r="G23" s="67"/>
      <c r="H23" s="67"/>
      <c r="I23" s="67"/>
      <c r="J23" s="67"/>
      <c r="K23" s="69"/>
      <c r="L23" s="69"/>
      <c r="N23" s="69"/>
      <c r="O23" s="69"/>
      <c r="P23" s="67"/>
      <c r="Q23" s="67"/>
      <c r="R23" s="67"/>
      <c r="S23" s="67"/>
      <c r="T23" s="67"/>
      <c r="U23" s="69"/>
      <c r="V23" s="69"/>
    </row>
  </sheetData>
  <mergeCells count="15">
    <mergeCell ref="V22:W22"/>
    <mergeCell ref="D3:M3"/>
    <mergeCell ref="B3:C4"/>
    <mergeCell ref="N3:W3"/>
    <mergeCell ref="B6:C6"/>
    <mergeCell ref="L22:M22"/>
    <mergeCell ref="B5:C5"/>
    <mergeCell ref="D4:H4"/>
    <mergeCell ref="K1:M1"/>
    <mergeCell ref="U1:W1"/>
    <mergeCell ref="N4:R4"/>
    <mergeCell ref="S4:W4"/>
    <mergeCell ref="I4:M4"/>
    <mergeCell ref="K2:M2"/>
    <mergeCell ref="U2:W2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>
    <oddHeader xml:space="preserve">&amp;R&amp;"ＭＳ 明朝,標準"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J39"/>
  <sheetViews>
    <sheetView view="pageBreakPreview" topLeftCell="A7" zoomScale="85" zoomScaleNormal="90" zoomScaleSheetLayoutView="85" workbookViewId="0">
      <selection activeCell="J22" sqref="J22"/>
    </sheetView>
  </sheetViews>
  <sheetFormatPr defaultRowHeight="14.45" customHeight="1" x14ac:dyDescent="0.15"/>
  <cols>
    <col min="1" max="2" width="3.625" style="75" customWidth="1"/>
    <col min="3" max="6" width="16.625" style="75" customWidth="1"/>
    <col min="7" max="7" width="16.625" style="65" customWidth="1"/>
    <col min="8" max="8" width="16.625" style="75" customWidth="1"/>
    <col min="9" max="10" width="16.625" style="80" customWidth="1"/>
    <col min="11" max="16384" width="9" style="26"/>
  </cols>
  <sheetData>
    <row r="1" spans="1:10" s="17" customFormat="1" ht="13.5" x14ac:dyDescent="0.15">
      <c r="A1" s="63"/>
      <c r="B1" s="63"/>
      <c r="C1" s="63"/>
      <c r="D1" s="63"/>
      <c r="E1" s="63"/>
      <c r="F1" s="63"/>
      <c r="G1" s="120"/>
      <c r="H1" s="63"/>
      <c r="I1" s="395"/>
      <c r="J1" s="395"/>
    </row>
    <row r="2" spans="1:10" s="17" customFormat="1" ht="13.5" x14ac:dyDescent="0.15">
      <c r="A2" s="63"/>
      <c r="B2" s="63">
        <v>5</v>
      </c>
      <c r="C2" s="63" t="s">
        <v>142</v>
      </c>
      <c r="D2" s="265"/>
      <c r="E2" s="128"/>
      <c r="F2" s="128"/>
      <c r="G2" s="128"/>
      <c r="H2" s="128"/>
      <c r="I2" s="398"/>
      <c r="J2" s="398"/>
    </row>
    <row r="3" spans="1:10" ht="13.5" x14ac:dyDescent="0.15">
      <c r="B3" s="68"/>
      <c r="C3" s="68"/>
      <c r="D3" s="146"/>
      <c r="E3" s="146"/>
      <c r="F3" s="146"/>
      <c r="G3" s="147"/>
      <c r="H3" s="146"/>
      <c r="I3" s="403" t="s">
        <v>309</v>
      </c>
      <c r="J3" s="403"/>
    </row>
    <row r="4" spans="1:10" ht="19.5" customHeight="1" x14ac:dyDescent="0.15">
      <c r="B4" s="399" t="s">
        <v>49</v>
      </c>
      <c r="C4" s="400"/>
      <c r="D4" s="317" t="s">
        <v>17</v>
      </c>
      <c r="E4" s="240" t="s">
        <v>8</v>
      </c>
      <c r="F4" s="237" t="s">
        <v>9</v>
      </c>
      <c r="G4" s="148" t="s">
        <v>49</v>
      </c>
      <c r="H4" s="317" t="s">
        <v>17</v>
      </c>
      <c r="I4" s="240" t="s">
        <v>8</v>
      </c>
      <c r="J4" s="240" t="s">
        <v>9</v>
      </c>
    </row>
    <row r="5" spans="1:10" ht="14.45" customHeight="1" x14ac:dyDescent="0.15">
      <c r="B5" s="401" t="s">
        <v>17</v>
      </c>
      <c r="C5" s="402"/>
      <c r="D5" s="256">
        <f>SUM(D6,D13,D20,D27,D34,H6,H13,H20,H27,H34,'[1]2_5 (2)'!D3,'[1]2_5 (2)'!D10,'[1]2_5 (2)'!D17,'[1]2_5 (2)'!D24,'[1]2_5 (2)'!D31,'[1]2_5 (2)'!H3,'[1]2_5 (2)'!H10,'[1]2_5 (2)'!H17,'[1]2_5 (2)'!H24,'[1]2_5 (2)'!H31,'[1]2_5 (2)'!H37)+254</f>
        <v>11289</v>
      </c>
      <c r="E5" s="256">
        <f>SUM(E6,E13,E20,E27,E34,I6,I13,I20,I27,I34,'[1]2_5 (2)'!E3,'[1]2_5 (2)'!E10,'[1]2_5 (2)'!E17,'[1]2_5 (2)'!E24,'[1]2_5 (2)'!E31,'[1]2_5 (2)'!I3,'[1]2_5 (2)'!I10,'[1]2_5 (2)'!I17,'[1]2_5 (2)'!I24,'[1]2_5 (2)'!I31,'[1]2_5 (2)'!I37)+139</f>
        <v>5378</v>
      </c>
      <c r="F5" s="256">
        <f>SUM(F6,F13,F20,F27,F34,J6,J13,J20,J27,J34,'[1]2_5 (2)'!F3,'[1]2_5 (2)'!F10,'[1]2_5 (2)'!F17,'[1]2_5 (2)'!F24,'[1]2_5 (2)'!F31,'[1]2_5 (2)'!J3,'[1]2_5 (2)'!J10,'[1]2_5 (2)'!J17,'[1]2_5 (2)'!J24,'[1]2_5 (2)'!J31,'[1]2_5 (2)'!J37)+115</f>
        <v>5911</v>
      </c>
      <c r="G5" s="190"/>
      <c r="H5" s="256"/>
      <c r="I5" s="195"/>
      <c r="J5" s="266"/>
    </row>
    <row r="6" spans="1:10" ht="14.45" customHeight="1" x14ac:dyDescent="0.15">
      <c r="B6" s="396" t="s">
        <v>283</v>
      </c>
      <c r="C6" s="397"/>
      <c r="D6" s="256">
        <f>SUM(D7:D11)</f>
        <v>207</v>
      </c>
      <c r="E6" s="195">
        <f t="shared" ref="E6:F6" si="0">SUM(E7:E11)</f>
        <v>104</v>
      </c>
      <c r="F6" s="195">
        <f t="shared" si="0"/>
        <v>103</v>
      </c>
      <c r="G6" s="190" t="s">
        <v>34</v>
      </c>
      <c r="H6" s="256">
        <f>SUM(H7:H11)</f>
        <v>646</v>
      </c>
      <c r="I6" s="195">
        <f t="shared" ref="I6:J6" si="1">SUM(I7:I11)</f>
        <v>320</v>
      </c>
      <c r="J6" s="195">
        <f t="shared" si="1"/>
        <v>326</v>
      </c>
    </row>
    <row r="7" spans="1:10" ht="14.45" customHeight="1" x14ac:dyDescent="0.15">
      <c r="B7" s="70">
        <v>0</v>
      </c>
      <c r="C7" s="77"/>
      <c r="D7" s="256">
        <v>41</v>
      </c>
      <c r="E7" s="195">
        <v>23</v>
      </c>
      <c r="F7" s="188">
        <v>18</v>
      </c>
      <c r="G7" s="190">
        <v>25</v>
      </c>
      <c r="H7" s="256">
        <v>166</v>
      </c>
      <c r="I7" s="195">
        <v>75</v>
      </c>
      <c r="J7" s="266">
        <v>91</v>
      </c>
    </row>
    <row r="8" spans="1:10" ht="14.45" customHeight="1" x14ac:dyDescent="0.15">
      <c r="B8" s="70">
        <v>1</v>
      </c>
      <c r="C8" s="77"/>
      <c r="D8" s="256">
        <v>35</v>
      </c>
      <c r="E8" s="195">
        <v>15</v>
      </c>
      <c r="F8" s="188">
        <v>20</v>
      </c>
      <c r="G8" s="190">
        <v>26</v>
      </c>
      <c r="H8" s="256">
        <v>121</v>
      </c>
      <c r="I8" s="195">
        <v>55</v>
      </c>
      <c r="J8" s="266">
        <v>66</v>
      </c>
    </row>
    <row r="9" spans="1:10" ht="14.45" customHeight="1" x14ac:dyDescent="0.15">
      <c r="B9" s="70">
        <v>2</v>
      </c>
      <c r="C9" s="77"/>
      <c r="D9" s="256">
        <v>49</v>
      </c>
      <c r="E9" s="195">
        <v>24</v>
      </c>
      <c r="F9" s="188">
        <v>25</v>
      </c>
      <c r="G9" s="190">
        <v>27</v>
      </c>
      <c r="H9" s="256">
        <v>125</v>
      </c>
      <c r="I9" s="195">
        <v>65</v>
      </c>
      <c r="J9" s="266">
        <v>60</v>
      </c>
    </row>
    <row r="10" spans="1:10" ht="14.45" customHeight="1" x14ac:dyDescent="0.15">
      <c r="B10" s="70">
        <v>3</v>
      </c>
      <c r="C10" s="77"/>
      <c r="D10" s="256">
        <v>50</v>
      </c>
      <c r="E10" s="195">
        <v>26</v>
      </c>
      <c r="F10" s="188">
        <v>24</v>
      </c>
      <c r="G10" s="190">
        <v>28</v>
      </c>
      <c r="H10" s="256">
        <v>107</v>
      </c>
      <c r="I10" s="195">
        <v>46</v>
      </c>
      <c r="J10" s="266">
        <v>61</v>
      </c>
    </row>
    <row r="11" spans="1:10" ht="14.45" customHeight="1" x14ac:dyDescent="0.15">
      <c r="B11" s="70">
        <v>4</v>
      </c>
      <c r="C11" s="77"/>
      <c r="D11" s="256">
        <v>32</v>
      </c>
      <c r="E11" s="267">
        <v>16</v>
      </c>
      <c r="F11" s="188">
        <v>16</v>
      </c>
      <c r="G11" s="190">
        <v>29</v>
      </c>
      <c r="H11" s="256">
        <v>127</v>
      </c>
      <c r="I11" s="195">
        <v>79</v>
      </c>
      <c r="J11" s="266">
        <v>48</v>
      </c>
    </row>
    <row r="12" spans="1:10" ht="9.9499999999999993" customHeight="1" x14ac:dyDescent="0.15">
      <c r="B12" s="70"/>
      <c r="C12" s="77"/>
      <c r="D12" s="256"/>
      <c r="E12" s="267"/>
      <c r="F12" s="188"/>
      <c r="G12" s="190"/>
      <c r="H12" s="256"/>
      <c r="I12" s="195"/>
      <c r="J12" s="266"/>
    </row>
    <row r="13" spans="1:10" ht="14.45" customHeight="1" x14ac:dyDescent="0.15">
      <c r="B13" s="396" t="s">
        <v>50</v>
      </c>
      <c r="C13" s="397"/>
      <c r="D13" s="256">
        <f>SUM(D14:D18)</f>
        <v>234</v>
      </c>
      <c r="E13" s="195">
        <f t="shared" ref="E13:F13" si="2">SUM(E14:E18)</f>
        <v>108</v>
      </c>
      <c r="F13" s="195">
        <f t="shared" si="2"/>
        <v>126</v>
      </c>
      <c r="G13" s="190" t="s">
        <v>35</v>
      </c>
      <c r="H13" s="256">
        <f>SUM(H14:H18)</f>
        <v>496</v>
      </c>
      <c r="I13" s="195">
        <f t="shared" ref="I13:J13" si="3">SUM(I14:I18)</f>
        <v>239</v>
      </c>
      <c r="J13" s="195">
        <f t="shared" si="3"/>
        <v>257</v>
      </c>
    </row>
    <row r="14" spans="1:10" ht="14.45" customHeight="1" x14ac:dyDescent="0.15">
      <c r="B14" s="70">
        <v>5</v>
      </c>
      <c r="C14" s="77"/>
      <c r="D14" s="256">
        <v>53</v>
      </c>
      <c r="E14" s="267">
        <v>25</v>
      </c>
      <c r="F14" s="267">
        <v>28</v>
      </c>
      <c r="G14" s="190">
        <v>30</v>
      </c>
      <c r="H14" s="256">
        <v>118</v>
      </c>
      <c r="I14" s="195">
        <v>47</v>
      </c>
      <c r="J14" s="266">
        <v>71</v>
      </c>
    </row>
    <row r="15" spans="1:10" ht="14.45" customHeight="1" x14ac:dyDescent="0.15">
      <c r="B15" s="70">
        <v>6</v>
      </c>
      <c r="C15" s="77"/>
      <c r="D15" s="256">
        <v>44</v>
      </c>
      <c r="E15" s="267">
        <v>18</v>
      </c>
      <c r="F15" s="267">
        <v>26</v>
      </c>
      <c r="G15" s="190">
        <v>31</v>
      </c>
      <c r="H15" s="256">
        <v>101</v>
      </c>
      <c r="I15" s="195">
        <v>54</v>
      </c>
      <c r="J15" s="266">
        <v>47</v>
      </c>
    </row>
    <row r="16" spans="1:10" ht="14.45" customHeight="1" x14ac:dyDescent="0.15">
      <c r="B16" s="70">
        <v>7</v>
      </c>
      <c r="C16" s="77"/>
      <c r="D16" s="256">
        <v>38</v>
      </c>
      <c r="E16" s="267">
        <v>20</v>
      </c>
      <c r="F16" s="267">
        <v>18</v>
      </c>
      <c r="G16" s="190">
        <v>32</v>
      </c>
      <c r="H16" s="256">
        <v>112</v>
      </c>
      <c r="I16" s="195">
        <v>49</v>
      </c>
      <c r="J16" s="266">
        <v>63</v>
      </c>
    </row>
    <row r="17" spans="2:10" ht="14.45" customHeight="1" x14ac:dyDescent="0.15">
      <c r="B17" s="70">
        <v>8</v>
      </c>
      <c r="C17" s="77"/>
      <c r="D17" s="256">
        <v>48</v>
      </c>
      <c r="E17" s="267">
        <v>26</v>
      </c>
      <c r="F17" s="267">
        <v>22</v>
      </c>
      <c r="G17" s="190">
        <v>33</v>
      </c>
      <c r="H17" s="256">
        <v>78</v>
      </c>
      <c r="I17" s="195">
        <v>45</v>
      </c>
      <c r="J17" s="266">
        <v>33</v>
      </c>
    </row>
    <row r="18" spans="2:10" ht="14.45" customHeight="1" x14ac:dyDescent="0.15">
      <c r="B18" s="70">
        <v>9</v>
      </c>
      <c r="C18" s="77"/>
      <c r="D18" s="256">
        <v>51</v>
      </c>
      <c r="E18" s="267">
        <v>19</v>
      </c>
      <c r="F18" s="267">
        <v>32</v>
      </c>
      <c r="G18" s="190">
        <v>34</v>
      </c>
      <c r="H18" s="256">
        <v>87</v>
      </c>
      <c r="I18" s="195">
        <v>44</v>
      </c>
      <c r="J18" s="266">
        <v>43</v>
      </c>
    </row>
    <row r="19" spans="2:10" ht="9.9499999999999993" customHeight="1" x14ac:dyDescent="0.15">
      <c r="B19" s="214"/>
      <c r="C19" s="215"/>
      <c r="D19" s="256"/>
      <c r="E19" s="267"/>
      <c r="F19" s="188"/>
      <c r="G19" s="190"/>
      <c r="H19" s="256"/>
      <c r="I19" s="195"/>
      <c r="J19" s="266"/>
    </row>
    <row r="20" spans="2:10" ht="14.45" customHeight="1" x14ac:dyDescent="0.15">
      <c r="B20" s="396" t="s">
        <v>150</v>
      </c>
      <c r="C20" s="397"/>
      <c r="D20" s="256">
        <f>SUM(D21:D25)</f>
        <v>305</v>
      </c>
      <c r="E20" s="195">
        <f t="shared" ref="E20:F20" si="4">SUM(E21:E25)</f>
        <v>162</v>
      </c>
      <c r="F20" s="195">
        <f t="shared" si="4"/>
        <v>143</v>
      </c>
      <c r="G20" s="190" t="s">
        <v>36</v>
      </c>
      <c r="H20" s="256">
        <f>SUM(H21:H25)</f>
        <v>414</v>
      </c>
      <c r="I20" s="195">
        <f t="shared" ref="I20:J20" si="5">SUM(I21:I25)</f>
        <v>220</v>
      </c>
      <c r="J20" s="195">
        <f t="shared" si="5"/>
        <v>194</v>
      </c>
    </row>
    <row r="21" spans="2:10" ht="14.45" customHeight="1" x14ac:dyDescent="0.15">
      <c r="B21" s="70">
        <v>10</v>
      </c>
      <c r="C21" s="77"/>
      <c r="D21" s="256">
        <v>81</v>
      </c>
      <c r="E21" s="267">
        <v>41</v>
      </c>
      <c r="F21" s="267">
        <v>40</v>
      </c>
      <c r="G21" s="190">
        <v>35</v>
      </c>
      <c r="H21" s="256">
        <v>84</v>
      </c>
      <c r="I21" s="195">
        <v>45</v>
      </c>
      <c r="J21" s="266">
        <v>39</v>
      </c>
    </row>
    <row r="22" spans="2:10" ht="14.45" customHeight="1" x14ac:dyDescent="0.15">
      <c r="B22" s="70">
        <v>11</v>
      </c>
      <c r="C22" s="77"/>
      <c r="D22" s="256">
        <v>39</v>
      </c>
      <c r="E22" s="267">
        <v>18</v>
      </c>
      <c r="F22" s="267">
        <v>21</v>
      </c>
      <c r="G22" s="190">
        <v>36</v>
      </c>
      <c r="H22" s="256">
        <v>79</v>
      </c>
      <c r="I22" s="195">
        <v>41</v>
      </c>
      <c r="J22" s="266">
        <v>38</v>
      </c>
    </row>
    <row r="23" spans="2:10" ht="14.45" customHeight="1" x14ac:dyDescent="0.15">
      <c r="B23" s="70">
        <v>12</v>
      </c>
      <c r="C23" s="77"/>
      <c r="D23" s="256">
        <v>66</v>
      </c>
      <c r="E23" s="267">
        <v>40</v>
      </c>
      <c r="F23" s="267">
        <v>26</v>
      </c>
      <c r="G23" s="190">
        <v>37</v>
      </c>
      <c r="H23" s="256">
        <v>90</v>
      </c>
      <c r="I23" s="195">
        <v>55</v>
      </c>
      <c r="J23" s="266">
        <v>35</v>
      </c>
    </row>
    <row r="24" spans="2:10" ht="14.45" customHeight="1" x14ac:dyDescent="0.15">
      <c r="B24" s="70">
        <v>13</v>
      </c>
      <c r="C24" s="77"/>
      <c r="D24" s="256">
        <v>56</v>
      </c>
      <c r="E24" s="267">
        <v>28</v>
      </c>
      <c r="F24" s="267">
        <v>28</v>
      </c>
      <c r="G24" s="190">
        <v>38</v>
      </c>
      <c r="H24" s="256">
        <v>77</v>
      </c>
      <c r="I24" s="195">
        <v>37</v>
      </c>
      <c r="J24" s="266">
        <v>40</v>
      </c>
    </row>
    <row r="25" spans="2:10" ht="14.45" customHeight="1" x14ac:dyDescent="0.15">
      <c r="B25" s="70">
        <v>14</v>
      </c>
      <c r="C25" s="77"/>
      <c r="D25" s="256">
        <v>63</v>
      </c>
      <c r="E25" s="267">
        <v>35</v>
      </c>
      <c r="F25" s="188">
        <v>28</v>
      </c>
      <c r="G25" s="190">
        <v>39</v>
      </c>
      <c r="H25" s="256">
        <v>84</v>
      </c>
      <c r="I25" s="195">
        <v>42</v>
      </c>
      <c r="J25" s="266">
        <v>42</v>
      </c>
    </row>
    <row r="26" spans="2:10" ht="9.9499999999999993" customHeight="1" x14ac:dyDescent="0.15">
      <c r="B26" s="78"/>
      <c r="C26" s="64"/>
      <c r="D26" s="256"/>
      <c r="E26" s="267"/>
      <c r="F26" s="267"/>
      <c r="G26" s="190"/>
      <c r="H26" s="256"/>
      <c r="I26" s="195"/>
      <c r="J26" s="266"/>
    </row>
    <row r="27" spans="2:10" ht="14.45" customHeight="1" x14ac:dyDescent="0.15">
      <c r="B27" s="396" t="s">
        <v>51</v>
      </c>
      <c r="C27" s="397"/>
      <c r="D27" s="256">
        <f>SUM(D28:D32)</f>
        <v>483</v>
      </c>
      <c r="E27" s="195">
        <f t="shared" ref="E27:F27" si="6">SUM(E28:E32)</f>
        <v>212</v>
      </c>
      <c r="F27" s="195">
        <f t="shared" si="6"/>
        <v>271</v>
      </c>
      <c r="G27" s="190" t="s">
        <v>37</v>
      </c>
      <c r="H27" s="256">
        <f>SUM(H28:H32)</f>
        <v>486</v>
      </c>
      <c r="I27" s="195">
        <f t="shared" ref="I27:J27" si="7">SUM(I28:I32)</f>
        <v>261</v>
      </c>
      <c r="J27" s="195">
        <f t="shared" si="7"/>
        <v>225</v>
      </c>
    </row>
    <row r="28" spans="2:10" ht="14.45" customHeight="1" x14ac:dyDescent="0.15">
      <c r="B28" s="70">
        <v>15</v>
      </c>
      <c r="C28" s="77"/>
      <c r="D28" s="256">
        <v>68</v>
      </c>
      <c r="E28" s="195">
        <v>28</v>
      </c>
      <c r="F28" s="267">
        <v>40</v>
      </c>
      <c r="G28" s="190">
        <v>40</v>
      </c>
      <c r="H28" s="256">
        <v>100</v>
      </c>
      <c r="I28" s="195">
        <v>51</v>
      </c>
      <c r="J28" s="266">
        <v>49</v>
      </c>
    </row>
    <row r="29" spans="2:10" ht="14.45" customHeight="1" x14ac:dyDescent="0.15">
      <c r="B29" s="70">
        <v>16</v>
      </c>
      <c r="C29" s="77"/>
      <c r="D29" s="256">
        <v>77</v>
      </c>
      <c r="E29" s="267">
        <v>36</v>
      </c>
      <c r="F29" s="267">
        <v>41</v>
      </c>
      <c r="G29" s="190">
        <v>41</v>
      </c>
      <c r="H29" s="256">
        <v>80</v>
      </c>
      <c r="I29" s="195">
        <v>45</v>
      </c>
      <c r="J29" s="266">
        <v>35</v>
      </c>
    </row>
    <row r="30" spans="2:10" ht="14.45" customHeight="1" x14ac:dyDescent="0.15">
      <c r="B30" s="70">
        <v>17</v>
      </c>
      <c r="C30" s="77"/>
      <c r="D30" s="256">
        <v>87</v>
      </c>
      <c r="E30" s="267">
        <v>40</v>
      </c>
      <c r="F30" s="267">
        <v>47</v>
      </c>
      <c r="G30" s="190">
        <v>42</v>
      </c>
      <c r="H30" s="256">
        <v>101</v>
      </c>
      <c r="I30" s="195">
        <v>61</v>
      </c>
      <c r="J30" s="266">
        <v>40</v>
      </c>
    </row>
    <row r="31" spans="2:10" ht="14.45" customHeight="1" x14ac:dyDescent="0.15">
      <c r="B31" s="70">
        <v>18</v>
      </c>
      <c r="C31" s="77"/>
      <c r="D31" s="256">
        <v>125</v>
      </c>
      <c r="E31" s="195">
        <v>48</v>
      </c>
      <c r="F31" s="267">
        <v>77</v>
      </c>
      <c r="G31" s="190">
        <v>43</v>
      </c>
      <c r="H31" s="256">
        <v>80</v>
      </c>
      <c r="I31" s="195">
        <v>36</v>
      </c>
      <c r="J31" s="266">
        <v>44</v>
      </c>
    </row>
    <row r="32" spans="2:10" ht="14.45" customHeight="1" x14ac:dyDescent="0.15">
      <c r="B32" s="70">
        <v>19</v>
      </c>
      <c r="C32" s="77"/>
      <c r="D32" s="256">
        <v>126</v>
      </c>
      <c r="E32" s="267">
        <v>60</v>
      </c>
      <c r="F32" s="267">
        <v>66</v>
      </c>
      <c r="G32" s="190">
        <v>44</v>
      </c>
      <c r="H32" s="256">
        <v>125</v>
      </c>
      <c r="I32" s="195">
        <v>68</v>
      </c>
      <c r="J32" s="266">
        <v>57</v>
      </c>
    </row>
    <row r="33" spans="2:10" ht="9.9499999999999993" customHeight="1" x14ac:dyDescent="0.15">
      <c r="B33" s="78"/>
      <c r="C33" s="64"/>
      <c r="D33" s="256"/>
      <c r="E33" s="267"/>
      <c r="F33" s="188"/>
      <c r="G33" s="190"/>
      <c r="H33" s="256"/>
      <c r="I33" s="195"/>
      <c r="J33" s="266"/>
    </row>
    <row r="34" spans="2:10" ht="14.45" customHeight="1" x14ac:dyDescent="0.15">
      <c r="B34" s="396" t="s">
        <v>33</v>
      </c>
      <c r="C34" s="397"/>
      <c r="D34" s="256">
        <f>SUM(D35:D39)</f>
        <v>782</v>
      </c>
      <c r="E34" s="195">
        <f t="shared" ref="E34:F34" si="8">SUM(E35:E39)</f>
        <v>327</v>
      </c>
      <c r="F34" s="195">
        <f t="shared" si="8"/>
        <v>455</v>
      </c>
      <c r="G34" s="190" t="s">
        <v>38</v>
      </c>
      <c r="H34" s="256">
        <f>SUM(H35:H39)</f>
        <v>662</v>
      </c>
      <c r="I34" s="195">
        <f t="shared" ref="I34:J34" si="9">SUM(I35:I39)</f>
        <v>355</v>
      </c>
      <c r="J34" s="195">
        <f t="shared" si="9"/>
        <v>307</v>
      </c>
    </row>
    <row r="35" spans="2:10" ht="14.45" customHeight="1" x14ac:dyDescent="0.15">
      <c r="B35" s="70">
        <v>20</v>
      </c>
      <c r="C35" s="77"/>
      <c r="D35" s="256">
        <v>178</v>
      </c>
      <c r="E35" s="267">
        <v>80</v>
      </c>
      <c r="F35" s="267">
        <v>98</v>
      </c>
      <c r="G35" s="190">
        <v>45</v>
      </c>
      <c r="H35" s="256">
        <v>140</v>
      </c>
      <c r="I35" s="195">
        <v>68</v>
      </c>
      <c r="J35" s="266">
        <v>72</v>
      </c>
    </row>
    <row r="36" spans="2:10" ht="14.45" customHeight="1" x14ac:dyDescent="0.15">
      <c r="B36" s="70">
        <v>21</v>
      </c>
      <c r="C36" s="77"/>
      <c r="D36" s="256">
        <v>156</v>
      </c>
      <c r="E36" s="267">
        <v>61</v>
      </c>
      <c r="F36" s="267">
        <v>95</v>
      </c>
      <c r="G36" s="190">
        <v>46</v>
      </c>
      <c r="H36" s="256">
        <v>122</v>
      </c>
      <c r="I36" s="195">
        <v>60</v>
      </c>
      <c r="J36" s="266">
        <v>62</v>
      </c>
    </row>
    <row r="37" spans="2:10" ht="14.45" customHeight="1" x14ac:dyDescent="0.15">
      <c r="B37" s="70">
        <v>22</v>
      </c>
      <c r="C37" s="77"/>
      <c r="D37" s="256">
        <v>150</v>
      </c>
      <c r="E37" s="267">
        <v>60</v>
      </c>
      <c r="F37" s="267">
        <v>90</v>
      </c>
      <c r="G37" s="190">
        <v>47</v>
      </c>
      <c r="H37" s="256">
        <v>127</v>
      </c>
      <c r="I37" s="195">
        <v>71</v>
      </c>
      <c r="J37" s="266">
        <v>56</v>
      </c>
    </row>
    <row r="38" spans="2:10" ht="14.45" customHeight="1" x14ac:dyDescent="0.15">
      <c r="B38" s="70">
        <v>23</v>
      </c>
      <c r="C38" s="77"/>
      <c r="D38" s="256">
        <v>171</v>
      </c>
      <c r="E38" s="267">
        <v>77</v>
      </c>
      <c r="F38" s="267">
        <v>94</v>
      </c>
      <c r="G38" s="190">
        <v>48</v>
      </c>
      <c r="H38" s="256">
        <v>144</v>
      </c>
      <c r="I38" s="195">
        <v>77</v>
      </c>
      <c r="J38" s="266">
        <v>67</v>
      </c>
    </row>
    <row r="39" spans="2:10" ht="14.45" customHeight="1" x14ac:dyDescent="0.15">
      <c r="B39" s="71">
        <v>24</v>
      </c>
      <c r="C39" s="79"/>
      <c r="D39" s="257">
        <v>127</v>
      </c>
      <c r="E39" s="268">
        <v>49</v>
      </c>
      <c r="F39" s="269">
        <v>78</v>
      </c>
      <c r="G39" s="191">
        <v>49</v>
      </c>
      <c r="H39" s="257">
        <v>129</v>
      </c>
      <c r="I39" s="270">
        <v>79</v>
      </c>
      <c r="J39" s="271">
        <v>50</v>
      </c>
    </row>
  </sheetData>
  <mergeCells count="10">
    <mergeCell ref="I1:J1"/>
    <mergeCell ref="B34:C34"/>
    <mergeCell ref="B6:C6"/>
    <mergeCell ref="B13:C13"/>
    <mergeCell ref="B20:C20"/>
    <mergeCell ref="I2:J2"/>
    <mergeCell ref="B4:C4"/>
    <mergeCell ref="B27:C27"/>
    <mergeCell ref="B5:C5"/>
    <mergeCell ref="I3:J3"/>
  </mergeCells>
  <phoneticPr fontId="2"/>
  <pageMargins left="0.70866141732283472" right="0.39370078740157483" top="0.78740157480314965" bottom="0.39370078740157483" header="0.39370078740157483" footer="0.51181102362204722"/>
  <pageSetup paperSize="9" scale="98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1"/>
  <sheetViews>
    <sheetView view="pageBreakPreview" zoomScale="85" zoomScaleNormal="90" zoomScaleSheetLayoutView="85" workbookViewId="0">
      <selection activeCell="H38" sqref="H38"/>
    </sheetView>
  </sheetViews>
  <sheetFormatPr defaultRowHeight="14.45" customHeight="1" x14ac:dyDescent="0.15"/>
  <cols>
    <col min="1" max="2" width="3.625" style="75" customWidth="1"/>
    <col min="3" max="6" width="16.625" style="75" customWidth="1"/>
    <col min="7" max="7" width="16.625" style="65" customWidth="1"/>
    <col min="8" max="8" width="16.625" style="75" customWidth="1"/>
    <col min="9" max="10" width="16.625" style="80" customWidth="1"/>
    <col min="11" max="16384" width="9" style="26"/>
  </cols>
  <sheetData>
    <row r="1" spans="2:10" ht="14.45" customHeight="1" x14ac:dyDescent="0.15">
      <c r="D1" s="121"/>
      <c r="E1" s="122"/>
    </row>
    <row r="2" spans="2:10" ht="20.25" customHeight="1" x14ac:dyDescent="0.15">
      <c r="B2" s="81" t="s">
        <v>49</v>
      </c>
      <c r="C2" s="82"/>
      <c r="D2" s="318" t="s">
        <v>17</v>
      </c>
      <c r="E2" s="127" t="s">
        <v>8</v>
      </c>
      <c r="F2" s="216" t="s">
        <v>9</v>
      </c>
      <c r="G2" s="76" t="s">
        <v>49</v>
      </c>
      <c r="H2" s="318" t="s">
        <v>17</v>
      </c>
      <c r="I2" s="127" t="s">
        <v>8</v>
      </c>
      <c r="J2" s="127" t="s">
        <v>9</v>
      </c>
    </row>
    <row r="3" spans="2:10" ht="14.1" customHeight="1" x14ac:dyDescent="0.15">
      <c r="B3" s="405" t="s">
        <v>39</v>
      </c>
      <c r="C3" s="406"/>
      <c r="D3" s="256">
        <f>SUM(D4:D8)</f>
        <v>630</v>
      </c>
      <c r="E3" s="195">
        <f t="shared" ref="E3:F3" si="0">SUM(E4:E8)</f>
        <v>320</v>
      </c>
      <c r="F3" s="195">
        <f t="shared" si="0"/>
        <v>310</v>
      </c>
      <c r="G3" s="149" t="s">
        <v>44</v>
      </c>
      <c r="H3" s="256">
        <f>SUM(H4:H8)</f>
        <v>836</v>
      </c>
      <c r="I3" s="195">
        <f t="shared" ref="I3:J3" si="1">SUM(I4:I8)</f>
        <v>367</v>
      </c>
      <c r="J3" s="195">
        <f t="shared" si="1"/>
        <v>469</v>
      </c>
    </row>
    <row r="4" spans="2:10" ht="14.1" customHeight="1" x14ac:dyDescent="0.15">
      <c r="B4" s="83">
        <v>50</v>
      </c>
      <c r="C4" s="84"/>
      <c r="D4" s="256">
        <v>141</v>
      </c>
      <c r="E4" s="267">
        <v>74</v>
      </c>
      <c r="F4" s="188">
        <v>67</v>
      </c>
      <c r="G4" s="149">
        <v>75</v>
      </c>
      <c r="H4" s="256">
        <v>177</v>
      </c>
      <c r="I4" s="267">
        <v>73</v>
      </c>
      <c r="J4" s="266">
        <v>104</v>
      </c>
    </row>
    <row r="5" spans="2:10" ht="14.1" customHeight="1" x14ac:dyDescent="0.15">
      <c r="B5" s="83">
        <v>51</v>
      </c>
      <c r="C5" s="84"/>
      <c r="D5" s="256">
        <v>135</v>
      </c>
      <c r="E5" s="267">
        <v>73</v>
      </c>
      <c r="F5" s="188">
        <v>62</v>
      </c>
      <c r="G5" s="149">
        <v>76</v>
      </c>
      <c r="H5" s="256">
        <v>180</v>
      </c>
      <c r="I5" s="267">
        <v>83</v>
      </c>
      <c r="J5" s="266">
        <v>97</v>
      </c>
    </row>
    <row r="6" spans="2:10" ht="14.1" customHeight="1" x14ac:dyDescent="0.15">
      <c r="B6" s="83">
        <v>52</v>
      </c>
      <c r="C6" s="84"/>
      <c r="D6" s="256">
        <v>88</v>
      </c>
      <c r="E6" s="267">
        <v>43</v>
      </c>
      <c r="F6" s="188">
        <v>45</v>
      </c>
      <c r="G6" s="149">
        <v>77</v>
      </c>
      <c r="H6" s="256">
        <v>171</v>
      </c>
      <c r="I6" s="267">
        <v>80</v>
      </c>
      <c r="J6" s="266">
        <v>91</v>
      </c>
    </row>
    <row r="7" spans="2:10" ht="14.1" customHeight="1" x14ac:dyDescent="0.15">
      <c r="B7" s="83">
        <v>53</v>
      </c>
      <c r="C7" s="84"/>
      <c r="D7" s="256">
        <v>151</v>
      </c>
      <c r="E7" s="267">
        <v>72</v>
      </c>
      <c r="F7" s="188">
        <v>79</v>
      </c>
      <c r="G7" s="149">
        <v>78</v>
      </c>
      <c r="H7" s="256">
        <v>164</v>
      </c>
      <c r="I7" s="267">
        <v>84</v>
      </c>
      <c r="J7" s="266">
        <v>80</v>
      </c>
    </row>
    <row r="8" spans="2:10" ht="14.1" customHeight="1" x14ac:dyDescent="0.15">
      <c r="B8" s="83">
        <v>54</v>
      </c>
      <c r="C8" s="84"/>
      <c r="D8" s="256">
        <v>115</v>
      </c>
      <c r="E8" s="267">
        <v>58</v>
      </c>
      <c r="F8" s="188">
        <v>57</v>
      </c>
      <c r="G8" s="149">
        <v>79</v>
      </c>
      <c r="H8" s="256">
        <v>144</v>
      </c>
      <c r="I8" s="267">
        <v>47</v>
      </c>
      <c r="J8" s="266">
        <v>97</v>
      </c>
    </row>
    <row r="9" spans="2:10" ht="14.1" customHeight="1" x14ac:dyDescent="0.15">
      <c r="B9" s="83"/>
      <c r="C9" s="84"/>
      <c r="D9" s="256"/>
      <c r="E9" s="267"/>
      <c r="F9" s="188"/>
      <c r="G9" s="149"/>
      <c r="H9" s="256"/>
      <c r="I9" s="272"/>
      <c r="J9" s="273"/>
    </row>
    <row r="10" spans="2:10" ht="14.1" customHeight="1" x14ac:dyDescent="0.15">
      <c r="B10" s="407" t="s">
        <v>40</v>
      </c>
      <c r="C10" s="408"/>
      <c r="D10" s="256">
        <f>SUM(D11:D15)</f>
        <v>718</v>
      </c>
      <c r="E10" s="195">
        <f t="shared" ref="E10:F10" si="2">SUM(E11:E15)</f>
        <v>356</v>
      </c>
      <c r="F10" s="195">
        <f t="shared" si="2"/>
        <v>362</v>
      </c>
      <c r="G10" s="149" t="s">
        <v>45</v>
      </c>
      <c r="H10" s="256">
        <f>SUM(H11:H15)</f>
        <v>601</v>
      </c>
      <c r="I10" s="195">
        <f t="shared" ref="I10:J10" si="3">SUM(I11:I15)</f>
        <v>249</v>
      </c>
      <c r="J10" s="195">
        <f t="shared" si="3"/>
        <v>352</v>
      </c>
    </row>
    <row r="11" spans="2:10" ht="14.1" customHeight="1" x14ac:dyDescent="0.15">
      <c r="B11" s="83">
        <v>55</v>
      </c>
      <c r="C11" s="84"/>
      <c r="D11" s="256">
        <v>170</v>
      </c>
      <c r="E11" s="267">
        <v>82</v>
      </c>
      <c r="F11" s="188">
        <v>88</v>
      </c>
      <c r="G11" s="149">
        <v>80</v>
      </c>
      <c r="H11" s="256">
        <v>132</v>
      </c>
      <c r="I11" s="267">
        <v>62</v>
      </c>
      <c r="J11" s="266">
        <v>70</v>
      </c>
    </row>
    <row r="12" spans="2:10" ht="14.1" customHeight="1" x14ac:dyDescent="0.15">
      <c r="B12" s="83">
        <v>56</v>
      </c>
      <c r="C12" s="84"/>
      <c r="D12" s="256">
        <v>120</v>
      </c>
      <c r="E12" s="267">
        <v>67</v>
      </c>
      <c r="F12" s="188">
        <v>53</v>
      </c>
      <c r="G12" s="149">
        <v>81</v>
      </c>
      <c r="H12" s="256">
        <v>104</v>
      </c>
      <c r="I12" s="267">
        <v>37</v>
      </c>
      <c r="J12" s="266">
        <v>67</v>
      </c>
    </row>
    <row r="13" spans="2:10" ht="14.1" customHeight="1" x14ac:dyDescent="0.15">
      <c r="B13" s="83">
        <v>57</v>
      </c>
      <c r="C13" s="84"/>
      <c r="D13" s="256">
        <v>133</v>
      </c>
      <c r="E13" s="267">
        <v>71</v>
      </c>
      <c r="F13" s="188">
        <v>62</v>
      </c>
      <c r="G13" s="149">
        <v>82</v>
      </c>
      <c r="H13" s="256">
        <v>118</v>
      </c>
      <c r="I13" s="267">
        <v>53</v>
      </c>
      <c r="J13" s="266">
        <v>65</v>
      </c>
    </row>
    <row r="14" spans="2:10" ht="14.1" customHeight="1" x14ac:dyDescent="0.15">
      <c r="B14" s="83">
        <v>58</v>
      </c>
      <c r="C14" s="84"/>
      <c r="D14" s="256">
        <v>154</v>
      </c>
      <c r="E14" s="267">
        <v>84</v>
      </c>
      <c r="F14" s="188">
        <v>70</v>
      </c>
      <c r="G14" s="149">
        <v>83</v>
      </c>
      <c r="H14" s="256">
        <v>132</v>
      </c>
      <c r="I14" s="267">
        <v>49</v>
      </c>
      <c r="J14" s="266">
        <v>83</v>
      </c>
    </row>
    <row r="15" spans="2:10" ht="14.1" customHeight="1" x14ac:dyDescent="0.15">
      <c r="B15" s="83">
        <v>59</v>
      </c>
      <c r="C15" s="84"/>
      <c r="D15" s="256">
        <v>141</v>
      </c>
      <c r="E15" s="267">
        <v>52</v>
      </c>
      <c r="F15" s="188">
        <v>89</v>
      </c>
      <c r="G15" s="149">
        <v>84</v>
      </c>
      <c r="H15" s="256">
        <v>115</v>
      </c>
      <c r="I15" s="267">
        <v>48</v>
      </c>
      <c r="J15" s="266">
        <v>67</v>
      </c>
    </row>
    <row r="16" spans="2:10" ht="14.1" customHeight="1" x14ac:dyDescent="0.15">
      <c r="B16" s="217"/>
      <c r="C16" s="218"/>
      <c r="D16" s="256"/>
      <c r="E16" s="267"/>
      <c r="F16" s="188"/>
      <c r="G16" s="149"/>
      <c r="H16" s="256"/>
      <c r="I16" s="272"/>
      <c r="J16" s="273"/>
    </row>
    <row r="17" spans="2:10" ht="14.1" customHeight="1" x14ac:dyDescent="0.15">
      <c r="B17" s="407" t="s">
        <v>41</v>
      </c>
      <c r="C17" s="408"/>
      <c r="D17" s="256">
        <f>SUM(D18:D22)</f>
        <v>870</v>
      </c>
      <c r="E17" s="195">
        <f t="shared" ref="E17:F17" si="4">SUM(E18:E22)</f>
        <v>460</v>
      </c>
      <c r="F17" s="195">
        <f t="shared" si="4"/>
        <v>410</v>
      </c>
      <c r="G17" s="149" t="s">
        <v>52</v>
      </c>
      <c r="H17" s="256">
        <f>SUM(H18:H22)</f>
        <v>347</v>
      </c>
      <c r="I17" s="195">
        <f t="shared" ref="I17:J17" si="5">SUM(I18:I22)</f>
        <v>126</v>
      </c>
      <c r="J17" s="195">
        <f t="shared" si="5"/>
        <v>221</v>
      </c>
    </row>
    <row r="18" spans="2:10" ht="14.1" customHeight="1" x14ac:dyDescent="0.15">
      <c r="B18" s="83">
        <v>60</v>
      </c>
      <c r="C18" s="84"/>
      <c r="D18" s="256">
        <v>193</v>
      </c>
      <c r="E18" s="267">
        <v>106</v>
      </c>
      <c r="F18" s="188">
        <v>87</v>
      </c>
      <c r="G18" s="149">
        <v>85</v>
      </c>
      <c r="H18" s="256">
        <v>76</v>
      </c>
      <c r="I18" s="267">
        <v>30</v>
      </c>
      <c r="J18" s="266">
        <v>46</v>
      </c>
    </row>
    <row r="19" spans="2:10" ht="14.1" customHeight="1" x14ac:dyDescent="0.15">
      <c r="B19" s="83">
        <v>61</v>
      </c>
      <c r="C19" s="84"/>
      <c r="D19" s="256">
        <v>156</v>
      </c>
      <c r="E19" s="267">
        <v>82</v>
      </c>
      <c r="F19" s="188">
        <v>74</v>
      </c>
      <c r="G19" s="149">
        <v>86</v>
      </c>
      <c r="H19" s="256">
        <v>111</v>
      </c>
      <c r="I19" s="267">
        <v>45</v>
      </c>
      <c r="J19" s="266">
        <v>66</v>
      </c>
    </row>
    <row r="20" spans="2:10" ht="14.1" customHeight="1" x14ac:dyDescent="0.15">
      <c r="B20" s="83">
        <v>62</v>
      </c>
      <c r="C20" s="84"/>
      <c r="D20" s="256">
        <v>157</v>
      </c>
      <c r="E20" s="267">
        <v>83</v>
      </c>
      <c r="F20" s="188">
        <v>74</v>
      </c>
      <c r="G20" s="149">
        <v>87</v>
      </c>
      <c r="H20" s="256">
        <v>67</v>
      </c>
      <c r="I20" s="267">
        <v>23</v>
      </c>
      <c r="J20" s="266">
        <v>44</v>
      </c>
    </row>
    <row r="21" spans="2:10" ht="14.1" customHeight="1" x14ac:dyDescent="0.15">
      <c r="B21" s="83">
        <v>63</v>
      </c>
      <c r="C21" s="84"/>
      <c r="D21" s="256">
        <v>189</v>
      </c>
      <c r="E21" s="267">
        <v>100</v>
      </c>
      <c r="F21" s="188">
        <v>89</v>
      </c>
      <c r="G21" s="149">
        <v>88</v>
      </c>
      <c r="H21" s="256">
        <v>35</v>
      </c>
      <c r="I21" s="267">
        <v>8</v>
      </c>
      <c r="J21" s="266">
        <v>27</v>
      </c>
    </row>
    <row r="22" spans="2:10" ht="14.1" customHeight="1" x14ac:dyDescent="0.15">
      <c r="B22" s="83">
        <v>64</v>
      </c>
      <c r="C22" s="84"/>
      <c r="D22" s="256">
        <v>175</v>
      </c>
      <c r="E22" s="267">
        <v>89</v>
      </c>
      <c r="F22" s="188">
        <v>86</v>
      </c>
      <c r="G22" s="149">
        <v>89</v>
      </c>
      <c r="H22" s="256">
        <v>58</v>
      </c>
      <c r="I22" s="267">
        <v>20</v>
      </c>
      <c r="J22" s="266">
        <v>38</v>
      </c>
    </row>
    <row r="23" spans="2:10" ht="14.1" customHeight="1" x14ac:dyDescent="0.15">
      <c r="B23" s="85"/>
      <c r="C23" s="80"/>
      <c r="D23" s="256"/>
      <c r="E23" s="267"/>
      <c r="F23" s="188"/>
      <c r="G23" s="149"/>
      <c r="H23" s="256"/>
      <c r="I23" s="272"/>
      <c r="J23" s="273"/>
    </row>
    <row r="24" spans="2:10" ht="14.1" customHeight="1" x14ac:dyDescent="0.15">
      <c r="B24" s="407" t="s">
        <v>42</v>
      </c>
      <c r="C24" s="408"/>
      <c r="D24" s="256">
        <f>SUM(D25:D29)</f>
        <v>1031</v>
      </c>
      <c r="E24" s="195">
        <f t="shared" ref="E24:F24" si="6">SUM(E25:E29)</f>
        <v>513</v>
      </c>
      <c r="F24" s="195">
        <f t="shared" si="6"/>
        <v>518</v>
      </c>
      <c r="G24" s="149" t="s">
        <v>53</v>
      </c>
      <c r="H24" s="256">
        <f>SUM(H25:H29)</f>
        <v>226</v>
      </c>
      <c r="I24" s="195">
        <f t="shared" ref="I24:J24" si="7">SUM(I25:I29)</f>
        <v>50</v>
      </c>
      <c r="J24" s="195">
        <f t="shared" si="7"/>
        <v>176</v>
      </c>
    </row>
    <row r="25" spans="2:10" ht="14.1" customHeight="1" x14ac:dyDescent="0.15">
      <c r="B25" s="83">
        <v>65</v>
      </c>
      <c r="C25" s="84"/>
      <c r="D25" s="256">
        <v>168</v>
      </c>
      <c r="E25" s="267">
        <v>87</v>
      </c>
      <c r="F25" s="188">
        <v>81</v>
      </c>
      <c r="G25" s="149">
        <v>90</v>
      </c>
      <c r="H25" s="256">
        <v>58</v>
      </c>
      <c r="I25" s="267">
        <v>14</v>
      </c>
      <c r="J25" s="266">
        <v>44</v>
      </c>
    </row>
    <row r="26" spans="2:10" ht="14.1" customHeight="1" x14ac:dyDescent="0.15">
      <c r="B26" s="83">
        <v>66</v>
      </c>
      <c r="C26" s="84"/>
      <c r="D26" s="256">
        <v>186</v>
      </c>
      <c r="E26" s="267">
        <v>89</v>
      </c>
      <c r="F26" s="188">
        <v>97</v>
      </c>
      <c r="G26" s="149">
        <v>91</v>
      </c>
      <c r="H26" s="256">
        <v>50</v>
      </c>
      <c r="I26" s="267">
        <v>15</v>
      </c>
      <c r="J26" s="266">
        <v>35</v>
      </c>
    </row>
    <row r="27" spans="2:10" ht="14.1" customHeight="1" x14ac:dyDescent="0.15">
      <c r="B27" s="83">
        <v>67</v>
      </c>
      <c r="C27" s="84"/>
      <c r="D27" s="256">
        <v>190</v>
      </c>
      <c r="E27" s="267">
        <v>95</v>
      </c>
      <c r="F27" s="188">
        <v>95</v>
      </c>
      <c r="G27" s="149">
        <v>92</v>
      </c>
      <c r="H27" s="256">
        <v>42</v>
      </c>
      <c r="I27" s="267">
        <v>8</v>
      </c>
      <c r="J27" s="266">
        <v>34</v>
      </c>
    </row>
    <row r="28" spans="2:10" ht="14.1" customHeight="1" x14ac:dyDescent="0.15">
      <c r="B28" s="83">
        <v>68</v>
      </c>
      <c r="C28" s="84"/>
      <c r="D28" s="256">
        <v>239</v>
      </c>
      <c r="E28" s="267">
        <v>112</v>
      </c>
      <c r="F28" s="188">
        <v>127</v>
      </c>
      <c r="G28" s="149">
        <v>93</v>
      </c>
      <c r="H28" s="256">
        <v>42</v>
      </c>
      <c r="I28" s="267">
        <v>10</v>
      </c>
      <c r="J28" s="266">
        <v>32</v>
      </c>
    </row>
    <row r="29" spans="2:10" ht="14.1" customHeight="1" x14ac:dyDescent="0.15">
      <c r="B29" s="83">
        <v>69</v>
      </c>
      <c r="C29" s="84"/>
      <c r="D29" s="256">
        <v>248</v>
      </c>
      <c r="E29" s="267">
        <v>130</v>
      </c>
      <c r="F29" s="188">
        <v>118</v>
      </c>
      <c r="G29" s="149">
        <v>94</v>
      </c>
      <c r="H29" s="256">
        <v>34</v>
      </c>
      <c r="I29" s="267">
        <v>3</v>
      </c>
      <c r="J29" s="266">
        <v>31</v>
      </c>
    </row>
    <row r="30" spans="2:10" ht="14.1" customHeight="1" x14ac:dyDescent="0.15">
      <c r="B30" s="85"/>
      <c r="C30" s="80"/>
      <c r="D30" s="256"/>
      <c r="E30" s="267"/>
      <c r="F30" s="188"/>
      <c r="G30" s="149"/>
      <c r="H30" s="256"/>
      <c r="I30" s="272"/>
      <c r="J30" s="273"/>
    </row>
    <row r="31" spans="2:10" ht="14.1" customHeight="1" x14ac:dyDescent="0.15">
      <c r="B31" s="407" t="s">
        <v>43</v>
      </c>
      <c r="C31" s="408"/>
      <c r="D31" s="256">
        <f>SUM(D32:D36)</f>
        <v>1008</v>
      </c>
      <c r="E31" s="195">
        <f t="shared" ref="E31:F31" si="8">SUM(E32:E36)</f>
        <v>476</v>
      </c>
      <c r="F31" s="195">
        <f t="shared" si="8"/>
        <v>532</v>
      </c>
      <c r="G31" s="149" t="s">
        <v>54</v>
      </c>
      <c r="H31" s="256">
        <f>SUM(H32:H36)</f>
        <v>51</v>
      </c>
      <c r="I31" s="195">
        <f t="shared" ref="I31:J31" si="9">SUM(I32:I36)</f>
        <v>12</v>
      </c>
      <c r="J31" s="195">
        <f t="shared" si="9"/>
        <v>39</v>
      </c>
    </row>
    <row r="32" spans="2:10" ht="14.1" customHeight="1" x14ac:dyDescent="0.15">
      <c r="B32" s="83">
        <v>70</v>
      </c>
      <c r="C32" s="84"/>
      <c r="D32" s="256">
        <v>219</v>
      </c>
      <c r="E32" s="267">
        <v>108</v>
      </c>
      <c r="F32" s="188">
        <v>111</v>
      </c>
      <c r="G32" s="149">
        <v>95</v>
      </c>
      <c r="H32" s="256">
        <v>15</v>
      </c>
      <c r="I32" s="267">
        <v>5</v>
      </c>
      <c r="J32" s="266">
        <v>10</v>
      </c>
    </row>
    <row r="33" spans="1:10" ht="14.1" customHeight="1" x14ac:dyDescent="0.15">
      <c r="B33" s="83">
        <v>71</v>
      </c>
      <c r="C33" s="84"/>
      <c r="D33" s="256">
        <v>268</v>
      </c>
      <c r="E33" s="267">
        <v>125</v>
      </c>
      <c r="F33" s="188">
        <v>143</v>
      </c>
      <c r="G33" s="149">
        <v>96</v>
      </c>
      <c r="H33" s="256">
        <v>14</v>
      </c>
      <c r="I33" s="267">
        <v>4</v>
      </c>
      <c r="J33" s="266">
        <v>10</v>
      </c>
    </row>
    <row r="34" spans="1:10" ht="14.1" customHeight="1" x14ac:dyDescent="0.15">
      <c r="B34" s="83">
        <v>72</v>
      </c>
      <c r="C34" s="84"/>
      <c r="D34" s="256">
        <v>167</v>
      </c>
      <c r="E34" s="267">
        <v>82</v>
      </c>
      <c r="F34" s="188">
        <v>85</v>
      </c>
      <c r="G34" s="149">
        <v>97</v>
      </c>
      <c r="H34" s="256">
        <v>6</v>
      </c>
      <c r="I34" s="267">
        <v>3</v>
      </c>
      <c r="J34" s="266">
        <v>3</v>
      </c>
    </row>
    <row r="35" spans="1:10" ht="14.1" customHeight="1" x14ac:dyDescent="0.15">
      <c r="B35" s="83">
        <v>73</v>
      </c>
      <c r="C35" s="84"/>
      <c r="D35" s="256">
        <v>165</v>
      </c>
      <c r="E35" s="267">
        <v>78</v>
      </c>
      <c r="F35" s="188">
        <v>87</v>
      </c>
      <c r="G35" s="149">
        <v>98</v>
      </c>
      <c r="H35" s="256">
        <v>9</v>
      </c>
      <c r="I35" s="267">
        <v>0</v>
      </c>
      <c r="J35" s="266">
        <v>9</v>
      </c>
    </row>
    <row r="36" spans="1:10" ht="14.1" customHeight="1" x14ac:dyDescent="0.15">
      <c r="B36" s="83">
        <v>74</v>
      </c>
      <c r="C36" s="84"/>
      <c r="D36" s="256">
        <v>189</v>
      </c>
      <c r="E36" s="267">
        <v>83</v>
      </c>
      <c r="F36" s="188">
        <v>106</v>
      </c>
      <c r="G36" s="149">
        <v>99</v>
      </c>
      <c r="H36" s="256">
        <v>7</v>
      </c>
      <c r="I36" s="267">
        <v>0</v>
      </c>
      <c r="J36" s="266">
        <v>7</v>
      </c>
    </row>
    <row r="37" spans="1:10" ht="14.1" customHeight="1" x14ac:dyDescent="0.15">
      <c r="B37" s="85"/>
      <c r="C37" s="80"/>
      <c r="D37" s="319"/>
      <c r="E37" s="274"/>
      <c r="F37" s="275"/>
      <c r="G37" s="150" t="s">
        <v>55</v>
      </c>
      <c r="H37" s="256">
        <v>2</v>
      </c>
      <c r="I37" s="272">
        <v>2</v>
      </c>
      <c r="J37" s="273">
        <v>0</v>
      </c>
    </row>
    <row r="38" spans="1:10" ht="14.45" customHeight="1" x14ac:dyDescent="0.15">
      <c r="B38" s="86"/>
      <c r="C38" s="87"/>
      <c r="D38" s="320"/>
      <c r="E38" s="276"/>
      <c r="F38" s="277"/>
      <c r="G38" s="151" t="s">
        <v>56</v>
      </c>
      <c r="H38" s="257">
        <v>254</v>
      </c>
      <c r="I38" s="278">
        <v>139</v>
      </c>
      <c r="J38" s="279">
        <v>115</v>
      </c>
    </row>
    <row r="39" spans="1:10" s="28" customFormat="1" ht="14.45" customHeight="1" x14ac:dyDescent="0.15">
      <c r="A39" s="91"/>
      <c r="B39" s="88"/>
      <c r="C39" s="88"/>
      <c r="D39" s="152"/>
      <c r="E39" s="152"/>
      <c r="F39" s="153"/>
      <c r="G39" s="154"/>
      <c r="H39" s="153"/>
      <c r="I39" s="404" t="s">
        <v>227</v>
      </c>
      <c r="J39" s="404"/>
    </row>
    <row r="40" spans="1:10" ht="14.45" customHeight="1" x14ac:dyDescent="0.15">
      <c r="B40" s="89"/>
      <c r="C40" s="80"/>
      <c r="D40" s="155"/>
      <c r="E40" s="155"/>
      <c r="F40" s="156"/>
      <c r="G40" s="150"/>
      <c r="H40" s="156"/>
      <c r="I40" s="156"/>
      <c r="J40" s="155"/>
    </row>
    <row r="41" spans="1:10" ht="14.45" customHeight="1" x14ac:dyDescent="0.15">
      <c r="B41" s="80"/>
      <c r="C41" s="80"/>
      <c r="D41" s="155"/>
      <c r="E41" s="155"/>
      <c r="F41" s="156"/>
      <c r="G41" s="150"/>
      <c r="H41" s="156"/>
      <c r="I41" s="156"/>
      <c r="J41" s="155"/>
    </row>
  </sheetData>
  <mergeCells count="6">
    <mergeCell ref="I39:J39"/>
    <mergeCell ref="B3:C3"/>
    <mergeCell ref="B10:C10"/>
    <mergeCell ref="B17:C17"/>
    <mergeCell ref="B24:C24"/>
    <mergeCell ref="B31:C31"/>
  </mergeCells>
  <phoneticPr fontId="2"/>
  <pageMargins left="0.59055118110236227" right="0.39370078740157483" top="0.6692913385826772" bottom="0.39370078740157483" header="0.51181102362204722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26"/>
  <sheetViews>
    <sheetView view="pageBreakPreview" zoomScale="85" zoomScaleNormal="90" zoomScaleSheetLayoutView="85" workbookViewId="0">
      <selection activeCell="B24" sqref="B24:C24"/>
    </sheetView>
  </sheetViews>
  <sheetFormatPr defaultRowHeight="24.95" customHeight="1" x14ac:dyDescent="0.15"/>
  <cols>
    <col min="1" max="1" width="3.625" style="75" customWidth="1"/>
    <col min="2" max="2" width="3.5" style="75" customWidth="1"/>
    <col min="3" max="3" width="14.125" style="75" customWidth="1"/>
    <col min="4" max="4" width="16.625" style="75" customWidth="1"/>
    <col min="5" max="5" width="16.625" style="124" customWidth="1"/>
    <col min="6" max="6" width="16.625" style="75" customWidth="1"/>
    <col min="7" max="7" width="16.625" style="124" customWidth="1"/>
    <col min="8" max="8" width="16.625" style="75" customWidth="1"/>
    <col min="9" max="9" width="16.625" style="124" customWidth="1"/>
    <col min="10" max="10" width="7.125" style="26" customWidth="1"/>
    <col min="11" max="16384" width="9" style="26"/>
  </cols>
  <sheetData>
    <row r="1" spans="1:9" s="17" customFormat="1" ht="13.5" x14ac:dyDescent="0.15">
      <c r="A1" s="63"/>
      <c r="B1" s="63"/>
      <c r="C1" s="63"/>
      <c r="D1" s="63"/>
      <c r="E1" s="208"/>
      <c r="F1" s="210"/>
      <c r="G1" s="90"/>
      <c r="H1" s="209"/>
      <c r="I1" s="209"/>
    </row>
    <row r="2" spans="1:9" s="17" customFormat="1" ht="13.5" x14ac:dyDescent="0.15">
      <c r="A2" s="63"/>
      <c r="B2" s="63">
        <v>6</v>
      </c>
      <c r="C2" s="63" t="s">
        <v>48</v>
      </c>
      <c r="D2" s="63"/>
      <c r="E2" s="59"/>
      <c r="F2" s="211"/>
      <c r="G2" s="90"/>
      <c r="H2" s="213"/>
      <c r="I2" s="213"/>
    </row>
    <row r="3" spans="1:9" s="28" customFormat="1" ht="11.25" x14ac:dyDescent="0.15">
      <c r="A3" s="91"/>
      <c r="B3" s="42"/>
      <c r="C3" s="42"/>
      <c r="D3" s="91"/>
      <c r="E3" s="92"/>
      <c r="F3" s="91"/>
      <c r="G3" s="92"/>
      <c r="H3" s="416" t="s">
        <v>250</v>
      </c>
      <c r="I3" s="416"/>
    </row>
    <row r="4" spans="1:9" ht="24.95" customHeight="1" x14ac:dyDescent="0.15">
      <c r="B4" s="377" t="s">
        <v>3</v>
      </c>
      <c r="C4" s="378"/>
      <c r="D4" s="364" t="s">
        <v>57</v>
      </c>
      <c r="E4" s="364"/>
      <c r="F4" s="378" t="s">
        <v>284</v>
      </c>
      <c r="G4" s="378"/>
      <c r="H4" s="364" t="s">
        <v>58</v>
      </c>
      <c r="I4" s="364"/>
    </row>
    <row r="5" spans="1:9" ht="13.5" x14ac:dyDescent="0.15">
      <c r="B5" s="396"/>
      <c r="C5" s="397"/>
      <c r="D5" s="417" t="s">
        <v>285</v>
      </c>
      <c r="E5" s="417"/>
      <c r="F5" s="397" t="s">
        <v>59</v>
      </c>
      <c r="G5" s="397"/>
      <c r="H5" s="417" t="s">
        <v>60</v>
      </c>
      <c r="I5" s="417"/>
    </row>
    <row r="6" spans="1:9" ht="24.95" customHeight="1" x14ac:dyDescent="0.15">
      <c r="B6" s="379"/>
      <c r="C6" s="380"/>
      <c r="D6" s="127" t="s">
        <v>61</v>
      </c>
      <c r="E6" s="93" t="s">
        <v>62</v>
      </c>
      <c r="F6" s="216" t="s">
        <v>61</v>
      </c>
      <c r="G6" s="93" t="s">
        <v>62</v>
      </c>
      <c r="H6" s="127" t="s">
        <v>61</v>
      </c>
      <c r="I6" s="93" t="s">
        <v>62</v>
      </c>
    </row>
    <row r="7" spans="1:9" ht="13.5" x14ac:dyDescent="0.15">
      <c r="B7" s="138"/>
      <c r="C7" s="157"/>
      <c r="D7" s="158" t="s">
        <v>63</v>
      </c>
      <c r="E7" s="159" t="s">
        <v>64</v>
      </c>
      <c r="F7" s="160" t="s">
        <v>63</v>
      </c>
      <c r="G7" s="159" t="s">
        <v>64</v>
      </c>
      <c r="H7" s="158" t="s">
        <v>63</v>
      </c>
      <c r="I7" s="159" t="s">
        <v>64</v>
      </c>
    </row>
    <row r="8" spans="1:9" ht="24.95" customHeight="1" x14ac:dyDescent="0.15">
      <c r="B8" s="367" t="s">
        <v>310</v>
      </c>
      <c r="C8" s="368"/>
      <c r="D8" s="195">
        <v>989</v>
      </c>
      <c r="E8" s="189">
        <v>7.6</v>
      </c>
      <c r="F8" s="188">
        <v>7907</v>
      </c>
      <c r="G8" s="189">
        <v>60.4</v>
      </c>
      <c r="H8" s="195">
        <v>4189</v>
      </c>
      <c r="I8" s="189">
        <v>32</v>
      </c>
    </row>
    <row r="9" spans="1:9" ht="24.95" customHeight="1" x14ac:dyDescent="0.15">
      <c r="B9" s="367" t="s">
        <v>311</v>
      </c>
      <c r="C9" s="368"/>
      <c r="D9" s="195">
        <v>956</v>
      </c>
      <c r="E9" s="189">
        <v>7.4</v>
      </c>
      <c r="F9" s="188">
        <v>7638</v>
      </c>
      <c r="G9" s="189">
        <v>59</v>
      </c>
      <c r="H9" s="195">
        <v>4344</v>
      </c>
      <c r="I9" s="189">
        <v>33.6</v>
      </c>
    </row>
    <row r="10" spans="1:9" ht="24.95" customHeight="1" x14ac:dyDescent="0.15">
      <c r="B10" s="367" t="s">
        <v>312</v>
      </c>
      <c r="C10" s="368"/>
      <c r="D10" s="195">
        <v>888</v>
      </c>
      <c r="E10" s="189">
        <v>7.6</v>
      </c>
      <c r="F10" s="188">
        <v>6445</v>
      </c>
      <c r="G10" s="189">
        <v>54.9</v>
      </c>
      <c r="H10" s="195">
        <v>4145</v>
      </c>
      <c r="I10" s="189">
        <v>35.299999999999997</v>
      </c>
    </row>
    <row r="11" spans="1:9" ht="24.95" customHeight="1" x14ac:dyDescent="0.15">
      <c r="B11" s="367" t="s">
        <v>313</v>
      </c>
      <c r="C11" s="368"/>
      <c r="D11" s="195">
        <v>842</v>
      </c>
      <c r="E11" s="189">
        <v>7.2</v>
      </c>
      <c r="F11" s="188">
        <v>6358</v>
      </c>
      <c r="G11" s="189">
        <v>54.6</v>
      </c>
      <c r="H11" s="195">
        <v>4194</v>
      </c>
      <c r="I11" s="189">
        <v>36</v>
      </c>
    </row>
    <row r="12" spans="1:9" ht="24.95" customHeight="1" x14ac:dyDescent="0.15">
      <c r="B12" s="367" t="s">
        <v>314</v>
      </c>
      <c r="C12" s="368"/>
      <c r="D12" s="280">
        <v>810</v>
      </c>
      <c r="E12" s="281">
        <v>7.1</v>
      </c>
      <c r="F12" s="282">
        <v>6387</v>
      </c>
      <c r="G12" s="281">
        <v>56.3</v>
      </c>
      <c r="H12" s="280">
        <v>4148</v>
      </c>
      <c r="I12" s="281">
        <v>36.6</v>
      </c>
    </row>
    <row r="13" spans="1:9" ht="24.95" customHeight="1" x14ac:dyDescent="0.15">
      <c r="B13" s="375" t="s">
        <v>315</v>
      </c>
      <c r="C13" s="376"/>
      <c r="D13" s="257">
        <v>746</v>
      </c>
      <c r="E13" s="283">
        <v>6.8</v>
      </c>
      <c r="F13" s="284">
        <v>6187</v>
      </c>
      <c r="G13" s="283">
        <v>56.1</v>
      </c>
      <c r="H13" s="257">
        <v>4102</v>
      </c>
      <c r="I13" s="283">
        <v>37.200000000000003</v>
      </c>
    </row>
    <row r="14" spans="1:9" s="28" customFormat="1" ht="24.75" customHeight="1" x14ac:dyDescent="0.15">
      <c r="A14" s="91"/>
      <c r="B14" s="152"/>
      <c r="C14" s="152"/>
      <c r="D14" s="152"/>
      <c r="E14" s="161"/>
      <c r="F14" s="152"/>
      <c r="G14" s="161"/>
      <c r="H14" s="404" t="s">
        <v>227</v>
      </c>
      <c r="I14" s="404"/>
    </row>
    <row r="15" spans="1:9" s="17" customFormat="1" ht="13.5" x14ac:dyDescent="0.15">
      <c r="A15" s="63"/>
      <c r="B15" s="6"/>
      <c r="C15" s="6"/>
      <c r="D15" s="6"/>
      <c r="E15" s="12"/>
      <c r="F15" s="6"/>
      <c r="G15" s="12"/>
      <c r="H15" s="398"/>
      <c r="I15" s="398"/>
    </row>
    <row r="16" spans="1:9" s="17" customFormat="1" ht="13.5" x14ac:dyDescent="0.15">
      <c r="A16" s="63"/>
      <c r="B16" s="6">
        <v>7</v>
      </c>
      <c r="C16" s="6" t="s">
        <v>65</v>
      </c>
      <c r="D16" s="6"/>
      <c r="E16" s="12"/>
      <c r="F16" s="6"/>
      <c r="G16" s="12"/>
      <c r="H16" s="398"/>
      <c r="I16" s="398"/>
    </row>
    <row r="17" spans="1:9" s="17" customFormat="1" ht="13.5" x14ac:dyDescent="0.15">
      <c r="A17" s="91"/>
      <c r="B17" s="11"/>
      <c r="C17" s="11"/>
      <c r="D17" s="162"/>
      <c r="E17" s="163"/>
      <c r="F17" s="162"/>
      <c r="G17" s="163"/>
      <c r="H17" s="409" t="s">
        <v>286</v>
      </c>
      <c r="I17" s="409"/>
    </row>
    <row r="18" spans="1:9" s="28" customFormat="1" ht="13.5" x14ac:dyDescent="0.15">
      <c r="A18" s="75"/>
      <c r="B18" s="386" t="s">
        <v>3</v>
      </c>
      <c r="C18" s="387"/>
      <c r="D18" s="321" t="s">
        <v>66</v>
      </c>
      <c r="E18" s="322"/>
      <c r="F18" s="164" t="s">
        <v>8</v>
      </c>
      <c r="G18" s="164"/>
      <c r="H18" s="165" t="s">
        <v>9</v>
      </c>
      <c r="I18" s="166"/>
    </row>
    <row r="19" spans="1:9" ht="24.95" customHeight="1" x14ac:dyDescent="0.15">
      <c r="B19" s="365" t="s">
        <v>310</v>
      </c>
      <c r="C19" s="366"/>
      <c r="D19" s="420">
        <v>50.41</v>
      </c>
      <c r="E19" s="421"/>
      <c r="F19" s="414">
        <v>48.89</v>
      </c>
      <c r="G19" s="415"/>
      <c r="H19" s="414">
        <v>51.84</v>
      </c>
      <c r="I19" s="415"/>
    </row>
    <row r="20" spans="1:9" ht="24.95" customHeight="1" x14ac:dyDescent="0.15">
      <c r="B20" s="367" t="s">
        <v>311</v>
      </c>
      <c r="C20" s="368"/>
      <c r="D20" s="418">
        <v>50.8</v>
      </c>
      <c r="E20" s="419"/>
      <c r="F20" s="412">
        <v>49.4</v>
      </c>
      <c r="G20" s="413"/>
      <c r="H20" s="412">
        <v>52.13</v>
      </c>
      <c r="I20" s="413"/>
    </row>
    <row r="21" spans="1:9" ht="24.95" customHeight="1" x14ac:dyDescent="0.15">
      <c r="B21" s="367" t="s">
        <v>312</v>
      </c>
      <c r="C21" s="368"/>
      <c r="D21" s="418">
        <v>51.28</v>
      </c>
      <c r="E21" s="419"/>
      <c r="F21" s="412">
        <v>49.78</v>
      </c>
      <c r="G21" s="413"/>
      <c r="H21" s="412">
        <v>52.65</v>
      </c>
      <c r="I21" s="413"/>
    </row>
    <row r="22" spans="1:9" ht="24.95" customHeight="1" x14ac:dyDescent="0.15">
      <c r="B22" s="367" t="s">
        <v>313</v>
      </c>
      <c r="C22" s="368"/>
      <c r="D22" s="418">
        <v>51.78</v>
      </c>
      <c r="E22" s="419"/>
      <c r="F22" s="412">
        <v>50.27</v>
      </c>
      <c r="G22" s="413"/>
      <c r="H22" s="412">
        <v>53.14</v>
      </c>
      <c r="I22" s="413"/>
    </row>
    <row r="23" spans="1:9" ht="24.95" customHeight="1" x14ac:dyDescent="0.15">
      <c r="A23" s="80"/>
      <c r="B23" s="367" t="s">
        <v>314</v>
      </c>
      <c r="C23" s="368"/>
      <c r="D23" s="418">
        <v>51.2</v>
      </c>
      <c r="E23" s="419"/>
      <c r="F23" s="412">
        <v>49.63</v>
      </c>
      <c r="G23" s="413"/>
      <c r="H23" s="412">
        <v>56.58</v>
      </c>
      <c r="I23" s="413"/>
    </row>
    <row r="24" spans="1:9" s="27" customFormat="1" ht="24.95" customHeight="1" x14ac:dyDescent="0.15">
      <c r="A24" s="80"/>
      <c r="B24" s="375" t="s">
        <v>315</v>
      </c>
      <c r="C24" s="376"/>
      <c r="D24" s="410">
        <v>51.65</v>
      </c>
      <c r="E24" s="411"/>
      <c r="F24" s="410">
        <v>50.64</v>
      </c>
      <c r="G24" s="411"/>
      <c r="H24" s="410">
        <v>52.57</v>
      </c>
      <c r="I24" s="411"/>
    </row>
    <row r="25" spans="1:9" ht="24.95" customHeight="1" x14ac:dyDescent="0.15">
      <c r="A25" s="91"/>
      <c r="B25" s="88"/>
      <c r="C25" s="88"/>
      <c r="D25" s="88"/>
      <c r="E25" s="94"/>
      <c r="F25" s="88"/>
      <c r="G25" s="94"/>
      <c r="H25" s="394" t="s">
        <v>229</v>
      </c>
      <c r="I25" s="394"/>
    </row>
    <row r="26" spans="1:9" ht="24.95" customHeight="1" x14ac:dyDescent="0.15">
      <c r="B26" s="80"/>
      <c r="C26" s="80"/>
      <c r="D26" s="80"/>
      <c r="E26" s="123"/>
      <c r="F26" s="80"/>
      <c r="G26" s="123"/>
      <c r="H26" s="80"/>
      <c r="I26" s="123"/>
    </row>
  </sheetData>
  <mergeCells count="44">
    <mergeCell ref="F20:G20"/>
    <mergeCell ref="H20:I20"/>
    <mergeCell ref="B13:C13"/>
    <mergeCell ref="B11:C11"/>
    <mergeCell ref="B12:C12"/>
    <mergeCell ref="B20:C20"/>
    <mergeCell ref="B19:C19"/>
    <mergeCell ref="D20:E20"/>
    <mergeCell ref="D19:E19"/>
    <mergeCell ref="B24:C24"/>
    <mergeCell ref="D24:E24"/>
    <mergeCell ref="B21:C21"/>
    <mergeCell ref="B22:C22"/>
    <mergeCell ref="D22:E22"/>
    <mergeCell ref="B23:C23"/>
    <mergeCell ref="D23:E23"/>
    <mergeCell ref="D21:E21"/>
    <mergeCell ref="B8:C8"/>
    <mergeCell ref="B9:C9"/>
    <mergeCell ref="B10:C10"/>
    <mergeCell ref="H3:I3"/>
    <mergeCell ref="B4:C6"/>
    <mergeCell ref="D4:E4"/>
    <mergeCell ref="F4:G4"/>
    <mergeCell ref="D5:E5"/>
    <mergeCell ref="F5:G5"/>
    <mergeCell ref="H4:I4"/>
    <mergeCell ref="H5:I5"/>
    <mergeCell ref="H25:I25"/>
    <mergeCell ref="H14:I14"/>
    <mergeCell ref="H16:I16"/>
    <mergeCell ref="B18:C18"/>
    <mergeCell ref="H15:I15"/>
    <mergeCell ref="H17:I17"/>
    <mergeCell ref="F24:G24"/>
    <mergeCell ref="H24:I24"/>
    <mergeCell ref="H23:I23"/>
    <mergeCell ref="H21:I21"/>
    <mergeCell ref="F22:G22"/>
    <mergeCell ref="H22:I22"/>
    <mergeCell ref="F23:G23"/>
    <mergeCell ref="F21:G21"/>
    <mergeCell ref="F19:G19"/>
    <mergeCell ref="H19:I19"/>
  </mergeCells>
  <phoneticPr fontId="2"/>
  <pageMargins left="0.39370078740157483" right="0.39370078740157483" top="0.39370078740157483" bottom="0.78740157480314965" header="0.39370078740157483" footer="0.51181102362204722"/>
  <pageSetup paperSize="9" scale="9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C000"/>
  </sheetPr>
  <dimension ref="A1:N26"/>
  <sheetViews>
    <sheetView view="pageBreakPreview" zoomScale="85" zoomScaleNormal="90" zoomScaleSheetLayoutView="85" workbookViewId="0">
      <selection activeCell="J3" sqref="J3:L3"/>
    </sheetView>
  </sheetViews>
  <sheetFormatPr defaultRowHeight="23.1" customHeight="1" x14ac:dyDescent="0.15"/>
  <cols>
    <col min="1" max="2" width="3.625" style="35" customWidth="1"/>
    <col min="3" max="3" width="25.5" style="125" customWidth="1"/>
    <col min="4" max="12" width="12.125" style="37" customWidth="1"/>
    <col min="13" max="13" width="11.625" style="8" customWidth="1"/>
    <col min="14" max="14" width="11.625" style="13" customWidth="1"/>
    <col min="15" max="15" width="7.125" style="8" customWidth="1"/>
    <col min="16" max="16384" width="9" style="8"/>
  </cols>
  <sheetData>
    <row r="1" spans="2:14" ht="13.5" x14ac:dyDescent="0.15">
      <c r="B1" s="68">
        <v>8</v>
      </c>
      <c r="C1" s="95" t="s">
        <v>67</v>
      </c>
      <c r="H1" s="422"/>
      <c r="I1" s="422"/>
      <c r="K1" s="422"/>
      <c r="L1" s="422"/>
    </row>
    <row r="2" spans="2:14" ht="13.5" x14ac:dyDescent="0.15">
      <c r="B2" s="68"/>
      <c r="C2" s="95"/>
      <c r="H2" s="332"/>
      <c r="I2" s="332"/>
      <c r="K2" s="332" t="s">
        <v>251</v>
      </c>
      <c r="L2" s="332"/>
    </row>
    <row r="3" spans="2:14" ht="19.5" customHeight="1" x14ac:dyDescent="0.15">
      <c r="B3" s="377" t="s">
        <v>69</v>
      </c>
      <c r="C3" s="378"/>
      <c r="D3" s="423" t="s">
        <v>290</v>
      </c>
      <c r="E3" s="424"/>
      <c r="F3" s="425"/>
      <c r="G3" s="426" t="s">
        <v>291</v>
      </c>
      <c r="H3" s="426"/>
      <c r="I3" s="426"/>
      <c r="J3" s="427" t="s">
        <v>279</v>
      </c>
      <c r="K3" s="427"/>
      <c r="L3" s="427"/>
      <c r="M3" s="14"/>
      <c r="N3" s="9"/>
    </row>
    <row r="4" spans="2:14" ht="20.25" customHeight="1" x14ac:dyDescent="0.15">
      <c r="B4" s="379"/>
      <c r="C4" s="380"/>
      <c r="D4" s="291" t="s">
        <v>26</v>
      </c>
      <c r="E4" s="222" t="s">
        <v>8</v>
      </c>
      <c r="F4" s="222" t="s">
        <v>9</v>
      </c>
      <c r="G4" s="291" t="s">
        <v>26</v>
      </c>
      <c r="H4" s="222" t="s">
        <v>8</v>
      </c>
      <c r="I4" s="222" t="s">
        <v>9</v>
      </c>
      <c r="J4" s="285" t="s">
        <v>26</v>
      </c>
      <c r="K4" s="299" t="s">
        <v>8</v>
      </c>
      <c r="L4" s="299" t="s">
        <v>9</v>
      </c>
      <c r="M4" s="14"/>
      <c r="N4" s="9"/>
    </row>
    <row r="5" spans="2:14" ht="23.45" customHeight="1" x14ac:dyDescent="0.15">
      <c r="B5" s="430" t="s">
        <v>70</v>
      </c>
      <c r="C5" s="431"/>
      <c r="D5" s="247">
        <v>8906</v>
      </c>
      <c r="E5" s="247">
        <v>4652</v>
      </c>
      <c r="F5" s="247">
        <v>4254</v>
      </c>
      <c r="G5" s="247">
        <v>8463</v>
      </c>
      <c r="H5" s="247">
        <v>4443</v>
      </c>
      <c r="I5" s="241">
        <v>4020</v>
      </c>
      <c r="J5" s="286">
        <v>6753</v>
      </c>
      <c r="K5" s="287">
        <v>3477</v>
      </c>
      <c r="L5" s="192">
        <v>3276</v>
      </c>
      <c r="M5" s="14"/>
      <c r="N5" s="9"/>
    </row>
    <row r="6" spans="2:14" ht="23.45" customHeight="1" x14ac:dyDescent="0.15">
      <c r="B6" s="428" t="s">
        <v>252</v>
      </c>
      <c r="C6" s="429"/>
      <c r="D6" s="247">
        <v>80</v>
      </c>
      <c r="E6" s="129">
        <v>64</v>
      </c>
      <c r="F6" s="129">
        <v>16</v>
      </c>
      <c r="G6" s="247">
        <v>50</v>
      </c>
      <c r="H6" s="129">
        <v>35</v>
      </c>
      <c r="I6" s="129">
        <v>15</v>
      </c>
      <c r="J6" s="198">
        <v>72</v>
      </c>
      <c r="K6" s="193">
        <v>58</v>
      </c>
      <c r="L6" s="193">
        <v>14</v>
      </c>
      <c r="M6" s="14"/>
      <c r="N6" s="9"/>
    </row>
    <row r="7" spans="2:14" ht="23.45" customHeight="1" x14ac:dyDescent="0.15">
      <c r="B7" s="219"/>
      <c r="C7" s="96" t="s">
        <v>71</v>
      </c>
      <c r="D7" s="247">
        <v>76</v>
      </c>
      <c r="E7" s="129">
        <v>61</v>
      </c>
      <c r="F7" s="129">
        <v>15</v>
      </c>
      <c r="G7" s="247">
        <v>45</v>
      </c>
      <c r="H7" s="129">
        <v>32</v>
      </c>
      <c r="I7" s="129">
        <v>13</v>
      </c>
      <c r="J7" s="198">
        <v>70</v>
      </c>
      <c r="K7" s="193">
        <v>56</v>
      </c>
      <c r="L7" s="193">
        <v>14</v>
      </c>
      <c r="M7" s="14"/>
      <c r="N7" s="9"/>
    </row>
    <row r="8" spans="2:14" ht="23.45" customHeight="1" x14ac:dyDescent="0.15">
      <c r="B8" s="219"/>
      <c r="C8" s="96" t="s">
        <v>72</v>
      </c>
      <c r="D8" s="247">
        <v>4</v>
      </c>
      <c r="E8" s="129">
        <v>3</v>
      </c>
      <c r="F8" s="199">
        <v>1</v>
      </c>
      <c r="G8" s="247">
        <v>4</v>
      </c>
      <c r="H8" s="129">
        <v>3</v>
      </c>
      <c r="I8" s="199">
        <v>1</v>
      </c>
      <c r="J8" s="198">
        <v>2</v>
      </c>
      <c r="K8" s="193">
        <v>2</v>
      </c>
      <c r="L8" s="193" t="s">
        <v>32</v>
      </c>
      <c r="M8" s="14"/>
      <c r="N8" s="9"/>
    </row>
    <row r="9" spans="2:14" ht="23.45" customHeight="1" x14ac:dyDescent="0.15">
      <c r="B9" s="219"/>
      <c r="C9" s="96" t="s">
        <v>73</v>
      </c>
      <c r="D9" s="198" t="s">
        <v>32</v>
      </c>
      <c r="E9" s="199" t="s">
        <v>32</v>
      </c>
      <c r="F9" s="199" t="s">
        <v>32</v>
      </c>
      <c r="G9" s="247">
        <v>1</v>
      </c>
      <c r="H9" s="199" t="s">
        <v>32</v>
      </c>
      <c r="I9" s="199">
        <v>1</v>
      </c>
      <c r="J9" s="198">
        <v>0</v>
      </c>
      <c r="K9" s="193" t="s">
        <v>32</v>
      </c>
      <c r="L9" s="193" t="s">
        <v>32</v>
      </c>
      <c r="M9" s="14"/>
      <c r="N9" s="9"/>
    </row>
    <row r="10" spans="2:14" ht="23.45" customHeight="1" x14ac:dyDescent="0.15">
      <c r="B10" s="428" t="s">
        <v>253</v>
      </c>
      <c r="C10" s="429"/>
      <c r="D10" s="247">
        <v>923</v>
      </c>
      <c r="E10" s="129">
        <v>730</v>
      </c>
      <c r="F10" s="129">
        <v>193</v>
      </c>
      <c r="G10" s="247">
        <v>725</v>
      </c>
      <c r="H10" s="129">
        <v>576</v>
      </c>
      <c r="I10" s="129">
        <v>149</v>
      </c>
      <c r="J10" s="198">
        <v>634</v>
      </c>
      <c r="K10" s="193">
        <v>478</v>
      </c>
      <c r="L10" s="193">
        <v>156</v>
      </c>
      <c r="M10" s="14"/>
      <c r="N10" s="9"/>
    </row>
    <row r="11" spans="2:14" ht="23.45" customHeight="1" x14ac:dyDescent="0.15">
      <c r="B11" s="219"/>
      <c r="C11" s="96" t="s">
        <v>74</v>
      </c>
      <c r="D11" s="198">
        <v>1</v>
      </c>
      <c r="E11" s="199">
        <v>1</v>
      </c>
      <c r="F11" s="199" t="s">
        <v>32</v>
      </c>
      <c r="G11" s="247">
        <v>1</v>
      </c>
      <c r="H11" s="199">
        <v>1</v>
      </c>
      <c r="I11" s="199" t="s">
        <v>32</v>
      </c>
      <c r="J11" s="198">
        <v>1</v>
      </c>
      <c r="K11" s="193" t="s">
        <v>32</v>
      </c>
      <c r="L11" s="193">
        <v>1</v>
      </c>
      <c r="M11" s="14"/>
      <c r="N11" s="9"/>
    </row>
    <row r="12" spans="2:14" ht="23.45" customHeight="1" x14ac:dyDescent="0.15">
      <c r="B12" s="219"/>
      <c r="C12" s="96" t="s">
        <v>75</v>
      </c>
      <c r="D12" s="198">
        <v>584</v>
      </c>
      <c r="E12" s="199">
        <v>489</v>
      </c>
      <c r="F12" s="199">
        <v>95</v>
      </c>
      <c r="G12" s="247">
        <v>460</v>
      </c>
      <c r="H12" s="199">
        <v>384</v>
      </c>
      <c r="I12" s="199">
        <v>76</v>
      </c>
      <c r="J12" s="198">
        <v>395</v>
      </c>
      <c r="K12" s="193">
        <v>317</v>
      </c>
      <c r="L12" s="193">
        <v>78</v>
      </c>
      <c r="M12" s="14"/>
      <c r="N12" s="9"/>
    </row>
    <row r="13" spans="2:14" ht="23.45" customHeight="1" x14ac:dyDescent="0.15">
      <c r="B13" s="219"/>
      <c r="C13" s="96" t="s">
        <v>76</v>
      </c>
      <c r="D13" s="198">
        <v>338</v>
      </c>
      <c r="E13" s="199">
        <v>240</v>
      </c>
      <c r="F13" s="199">
        <v>98</v>
      </c>
      <c r="G13" s="247">
        <v>264</v>
      </c>
      <c r="H13" s="199">
        <v>191</v>
      </c>
      <c r="I13" s="199">
        <v>73</v>
      </c>
      <c r="J13" s="198">
        <v>238</v>
      </c>
      <c r="K13" s="193">
        <v>161</v>
      </c>
      <c r="L13" s="193">
        <v>77</v>
      </c>
      <c r="M13" s="14"/>
      <c r="N13" s="9"/>
    </row>
    <row r="14" spans="2:14" ht="23.45" customHeight="1" x14ac:dyDescent="0.15">
      <c r="B14" s="428" t="s">
        <v>254</v>
      </c>
      <c r="C14" s="429"/>
      <c r="D14" s="247">
        <v>7832</v>
      </c>
      <c r="E14" s="129">
        <v>3822</v>
      </c>
      <c r="F14" s="129">
        <v>4010</v>
      </c>
      <c r="G14" s="247">
        <v>7253</v>
      </c>
      <c r="H14" s="129">
        <v>3549</v>
      </c>
      <c r="I14" s="129">
        <v>3704</v>
      </c>
      <c r="J14" s="198">
        <v>5784</v>
      </c>
      <c r="K14" s="193">
        <v>2800</v>
      </c>
      <c r="L14" s="193">
        <v>2984</v>
      </c>
      <c r="M14" s="14"/>
      <c r="N14" s="9"/>
    </row>
    <row r="15" spans="2:14" ht="23.45" customHeight="1" x14ac:dyDescent="0.15">
      <c r="B15" s="219"/>
      <c r="C15" s="97" t="s">
        <v>77</v>
      </c>
      <c r="D15" s="198">
        <v>19</v>
      </c>
      <c r="E15" s="199">
        <v>17</v>
      </c>
      <c r="F15" s="199">
        <v>2</v>
      </c>
      <c r="G15" s="247">
        <v>21</v>
      </c>
      <c r="H15" s="199">
        <v>16</v>
      </c>
      <c r="I15" s="199">
        <v>5</v>
      </c>
      <c r="J15" s="198">
        <v>19</v>
      </c>
      <c r="K15" s="193">
        <v>16</v>
      </c>
      <c r="L15" s="193">
        <v>3</v>
      </c>
      <c r="M15" s="14"/>
      <c r="N15" s="9"/>
    </row>
    <row r="16" spans="2:14" ht="23.45" customHeight="1" x14ac:dyDescent="0.15">
      <c r="B16" s="219"/>
      <c r="C16" s="97" t="s">
        <v>220</v>
      </c>
      <c r="D16" s="198">
        <v>37</v>
      </c>
      <c r="E16" s="199">
        <v>29</v>
      </c>
      <c r="F16" s="199">
        <v>8</v>
      </c>
      <c r="G16" s="247">
        <v>23</v>
      </c>
      <c r="H16" s="199">
        <v>21</v>
      </c>
      <c r="I16" s="199">
        <v>2</v>
      </c>
      <c r="J16" s="198">
        <v>20</v>
      </c>
      <c r="K16" s="193">
        <v>11</v>
      </c>
      <c r="L16" s="193">
        <v>9</v>
      </c>
      <c r="M16" s="14"/>
      <c r="N16" s="9"/>
    </row>
    <row r="17" spans="1:14" ht="23.45" customHeight="1" x14ac:dyDescent="0.15">
      <c r="B17" s="219"/>
      <c r="C17" s="96" t="s">
        <v>78</v>
      </c>
      <c r="D17" s="198">
        <v>158</v>
      </c>
      <c r="E17" s="199">
        <v>135</v>
      </c>
      <c r="F17" s="199">
        <v>23</v>
      </c>
      <c r="G17" s="247">
        <v>199</v>
      </c>
      <c r="H17" s="199">
        <v>160</v>
      </c>
      <c r="I17" s="199">
        <v>39</v>
      </c>
      <c r="J17" s="198">
        <v>177</v>
      </c>
      <c r="K17" s="193">
        <v>137</v>
      </c>
      <c r="L17" s="193">
        <v>40</v>
      </c>
      <c r="M17" s="14"/>
      <c r="N17" s="9"/>
    </row>
    <row r="18" spans="1:14" ht="23.45" customHeight="1" x14ac:dyDescent="0.15">
      <c r="B18" s="219"/>
      <c r="C18" s="98" t="s">
        <v>79</v>
      </c>
      <c r="D18" s="198">
        <v>917</v>
      </c>
      <c r="E18" s="199">
        <v>435</v>
      </c>
      <c r="F18" s="199">
        <v>482</v>
      </c>
      <c r="G18" s="247">
        <v>800</v>
      </c>
      <c r="H18" s="199">
        <v>371</v>
      </c>
      <c r="I18" s="199">
        <v>429</v>
      </c>
      <c r="J18" s="198">
        <v>638</v>
      </c>
      <c r="K18" s="193">
        <v>287</v>
      </c>
      <c r="L18" s="193">
        <v>351</v>
      </c>
      <c r="M18" s="14"/>
      <c r="N18" s="9"/>
    </row>
    <row r="19" spans="1:14" ht="23.45" customHeight="1" x14ac:dyDescent="0.15">
      <c r="B19" s="219"/>
      <c r="C19" s="96" t="s">
        <v>80</v>
      </c>
      <c r="D19" s="198">
        <v>85</v>
      </c>
      <c r="E19" s="199">
        <v>36</v>
      </c>
      <c r="F19" s="199">
        <v>49</v>
      </c>
      <c r="G19" s="247">
        <v>56</v>
      </c>
      <c r="H19" s="199">
        <v>21</v>
      </c>
      <c r="I19" s="199">
        <v>35</v>
      </c>
      <c r="J19" s="198">
        <v>34</v>
      </c>
      <c r="K19" s="193">
        <v>14</v>
      </c>
      <c r="L19" s="193">
        <v>20</v>
      </c>
    </row>
    <row r="20" spans="1:14" ht="23.45" customHeight="1" x14ac:dyDescent="0.15">
      <c r="B20" s="219"/>
      <c r="C20" s="96" t="s">
        <v>81</v>
      </c>
      <c r="D20" s="198">
        <v>178</v>
      </c>
      <c r="E20" s="199">
        <v>100</v>
      </c>
      <c r="F20" s="199">
        <v>78</v>
      </c>
      <c r="G20" s="247">
        <v>173</v>
      </c>
      <c r="H20" s="199">
        <v>94</v>
      </c>
      <c r="I20" s="199">
        <v>79</v>
      </c>
      <c r="J20" s="198">
        <v>190</v>
      </c>
      <c r="K20" s="193">
        <v>102</v>
      </c>
      <c r="L20" s="193">
        <v>88</v>
      </c>
    </row>
    <row r="21" spans="1:14" ht="23.45" customHeight="1" x14ac:dyDescent="0.15">
      <c r="B21" s="219"/>
      <c r="C21" s="96" t="s">
        <v>82</v>
      </c>
      <c r="D21" s="198">
        <v>6255</v>
      </c>
      <c r="E21" s="199">
        <v>2932</v>
      </c>
      <c r="F21" s="199">
        <v>3323</v>
      </c>
      <c r="G21" s="247">
        <v>5981</v>
      </c>
      <c r="H21" s="199">
        <v>2866</v>
      </c>
      <c r="I21" s="199">
        <v>3115</v>
      </c>
      <c r="J21" s="198">
        <v>4553</v>
      </c>
      <c r="K21" s="193">
        <v>2121</v>
      </c>
      <c r="L21" s="193">
        <v>2432</v>
      </c>
    </row>
    <row r="22" spans="1:14" ht="23.45" customHeight="1" x14ac:dyDescent="0.15">
      <c r="B22" s="219"/>
      <c r="C22" s="96" t="s">
        <v>83</v>
      </c>
      <c r="D22" s="198">
        <v>183</v>
      </c>
      <c r="E22" s="199">
        <v>138</v>
      </c>
      <c r="F22" s="199">
        <v>45</v>
      </c>
      <c r="G22" s="247">
        <v>147</v>
      </c>
      <c r="H22" s="199">
        <v>111</v>
      </c>
      <c r="I22" s="199">
        <v>36</v>
      </c>
      <c r="J22" s="198">
        <v>153</v>
      </c>
      <c r="K22" s="193">
        <v>112</v>
      </c>
      <c r="L22" s="193">
        <v>41</v>
      </c>
    </row>
    <row r="23" spans="1:14" ht="23.45" customHeight="1" x14ac:dyDescent="0.15">
      <c r="B23" s="219"/>
      <c r="C23" s="96"/>
      <c r="D23" s="247"/>
      <c r="E23" s="129"/>
      <c r="F23" s="129"/>
      <c r="G23" s="247"/>
      <c r="H23" s="129"/>
      <c r="I23" s="132"/>
      <c r="J23" s="198"/>
      <c r="K23" s="193"/>
      <c r="L23" s="193"/>
    </row>
    <row r="24" spans="1:14" ht="23.45" customHeight="1" x14ac:dyDescent="0.15">
      <c r="B24" s="432" t="s">
        <v>84</v>
      </c>
      <c r="C24" s="433"/>
      <c r="D24" s="243">
        <v>71</v>
      </c>
      <c r="E24" s="167">
        <v>36</v>
      </c>
      <c r="F24" s="167">
        <v>35</v>
      </c>
      <c r="G24" s="243">
        <v>288</v>
      </c>
      <c r="H24" s="167">
        <v>172</v>
      </c>
      <c r="I24" s="231">
        <v>116</v>
      </c>
      <c r="J24" s="288">
        <v>263</v>
      </c>
      <c r="K24" s="194">
        <v>141</v>
      </c>
      <c r="L24" s="194">
        <v>122</v>
      </c>
    </row>
    <row r="25" spans="1:14" s="10" customFormat="1" ht="13.5" x14ac:dyDescent="0.15">
      <c r="A25" s="68"/>
      <c r="B25" s="43" t="s">
        <v>85</v>
      </c>
      <c r="C25" s="95"/>
      <c r="D25" s="50"/>
      <c r="E25" s="50"/>
      <c r="F25" s="50"/>
      <c r="G25" s="50"/>
      <c r="H25" s="352"/>
      <c r="I25" s="352"/>
      <c r="J25" s="50"/>
      <c r="K25" s="352" t="s">
        <v>14</v>
      </c>
      <c r="L25" s="352"/>
      <c r="N25" s="15"/>
    </row>
    <row r="26" spans="1:14" ht="13.5" customHeight="1" x14ac:dyDescent="0.15"/>
  </sheetData>
  <mergeCells count="15">
    <mergeCell ref="B3:C4"/>
    <mergeCell ref="K25:L25"/>
    <mergeCell ref="B6:C6"/>
    <mergeCell ref="B10:C10"/>
    <mergeCell ref="B14:C14"/>
    <mergeCell ref="B5:C5"/>
    <mergeCell ref="B24:C24"/>
    <mergeCell ref="H25:I25"/>
    <mergeCell ref="K1:L1"/>
    <mergeCell ref="K2:L2"/>
    <mergeCell ref="H1:I1"/>
    <mergeCell ref="H2:I2"/>
    <mergeCell ref="D3:F3"/>
    <mergeCell ref="G3:I3"/>
    <mergeCell ref="J3:L3"/>
  </mergeCells>
  <phoneticPr fontId="2"/>
  <pageMargins left="0.39370078740157483" right="0.39370078740157483" top="0.78740157480314965" bottom="0.39370078740157483" header="0.51181102362204722" footer="0.39370078740157483"/>
  <pageSetup paperSize="9" scale="96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C000"/>
  </sheetPr>
  <dimension ref="A1:R22"/>
  <sheetViews>
    <sheetView view="pageBreakPreview" zoomScale="85" zoomScaleNormal="90" zoomScaleSheetLayoutView="85" workbookViewId="0">
      <selection activeCell="R9" sqref="R9"/>
    </sheetView>
  </sheetViews>
  <sheetFormatPr defaultRowHeight="13.5" x14ac:dyDescent="0.15"/>
  <cols>
    <col min="1" max="1" width="3.375" style="35" customWidth="1"/>
    <col min="2" max="2" width="11" style="35" customWidth="1"/>
    <col min="3" max="3" width="8.625" style="35" customWidth="1"/>
    <col min="4" max="5" width="8.125" style="37" customWidth="1"/>
    <col min="6" max="7" width="7.75" style="37" customWidth="1"/>
    <col min="8" max="13" width="8.125" style="37" customWidth="1"/>
    <col min="14" max="14" width="8.125" style="35" customWidth="1"/>
    <col min="15" max="15" width="8.125" style="37" customWidth="1"/>
    <col min="16" max="17" width="8.125" style="35" customWidth="1"/>
    <col min="18" max="18" width="8.125" style="37" customWidth="1"/>
    <col min="19" max="57" width="7.125" style="8" customWidth="1"/>
    <col min="58" max="16384" width="9" style="8"/>
  </cols>
  <sheetData>
    <row r="1" spans="1:18" s="6" customFormat="1" x14ac:dyDescent="0.15">
      <c r="A1" s="63"/>
      <c r="B1" s="63"/>
      <c r="C1" s="63"/>
      <c r="D1" s="38"/>
      <c r="E1" s="38"/>
      <c r="F1" s="38"/>
      <c r="G1" s="38"/>
      <c r="H1" s="38"/>
      <c r="I1" s="38"/>
      <c r="J1" s="38"/>
      <c r="K1" s="38"/>
      <c r="L1" s="38"/>
      <c r="M1" s="38"/>
      <c r="N1" s="63"/>
      <c r="O1" s="38"/>
      <c r="P1" s="382"/>
      <c r="Q1" s="382"/>
      <c r="R1" s="38"/>
    </row>
    <row r="2" spans="1:18" s="6" customFormat="1" x14ac:dyDescent="0.15">
      <c r="A2" s="63">
        <v>9</v>
      </c>
      <c r="B2" s="63" t="s">
        <v>86</v>
      </c>
      <c r="C2" s="63"/>
      <c r="D2" s="38"/>
      <c r="E2" s="38"/>
      <c r="F2" s="38"/>
      <c r="G2" s="38"/>
      <c r="H2" s="38"/>
      <c r="I2" s="38"/>
      <c r="J2" s="38"/>
      <c r="K2" s="38"/>
      <c r="L2" s="38"/>
      <c r="M2" s="38"/>
      <c r="N2" s="63"/>
      <c r="O2" s="38"/>
      <c r="P2" s="382"/>
      <c r="Q2" s="382"/>
      <c r="R2" s="38"/>
    </row>
    <row r="3" spans="1:18" x14ac:dyDescent="0.15">
      <c r="A3" s="68"/>
      <c r="B3" s="68"/>
      <c r="C3" s="8"/>
      <c r="D3" s="3"/>
      <c r="E3" s="3"/>
      <c r="F3" s="3"/>
      <c r="G3" s="3"/>
      <c r="H3" s="3"/>
      <c r="I3" s="3"/>
      <c r="J3" s="3"/>
      <c r="K3" s="3"/>
      <c r="L3" s="3"/>
      <c r="M3" s="3"/>
      <c r="N3" s="8"/>
      <c r="O3" s="3"/>
      <c r="P3" s="437" t="s">
        <v>292</v>
      </c>
      <c r="Q3" s="437"/>
      <c r="R3" s="438"/>
    </row>
    <row r="4" spans="1:18" s="16" customFormat="1" ht="50.1" customHeight="1" x14ac:dyDescent="0.15">
      <c r="A4" s="435" t="s">
        <v>87</v>
      </c>
      <c r="B4" s="436"/>
      <c r="C4" s="323" t="s">
        <v>7</v>
      </c>
      <c r="D4" s="202" t="s">
        <v>71</v>
      </c>
      <c r="E4" s="202" t="s">
        <v>72</v>
      </c>
      <c r="F4" s="202" t="s">
        <v>73</v>
      </c>
      <c r="G4" s="202" t="s">
        <v>74</v>
      </c>
      <c r="H4" s="202" t="s">
        <v>75</v>
      </c>
      <c r="I4" s="202" t="s">
        <v>76</v>
      </c>
      <c r="J4" s="203" t="s">
        <v>77</v>
      </c>
      <c r="K4" s="203" t="s">
        <v>221</v>
      </c>
      <c r="L4" s="204" t="s">
        <v>78</v>
      </c>
      <c r="M4" s="204" t="s">
        <v>79</v>
      </c>
      <c r="N4" s="204" t="s">
        <v>255</v>
      </c>
      <c r="O4" s="205" t="s">
        <v>81</v>
      </c>
      <c r="P4" s="202" t="s">
        <v>256</v>
      </c>
      <c r="Q4" s="202" t="s">
        <v>83</v>
      </c>
      <c r="R4" s="204" t="s">
        <v>222</v>
      </c>
    </row>
    <row r="5" spans="1:18" s="6" customFormat="1" ht="27.6" customHeight="1" x14ac:dyDescent="0.15">
      <c r="A5" s="401" t="s">
        <v>26</v>
      </c>
      <c r="B5" s="402"/>
      <c r="C5" s="185">
        <v>6753</v>
      </c>
      <c r="D5" s="185">
        <v>70</v>
      </c>
      <c r="E5" s="185">
        <v>2</v>
      </c>
      <c r="F5" s="185" t="s">
        <v>32</v>
      </c>
      <c r="G5" s="185">
        <v>1</v>
      </c>
      <c r="H5" s="185">
        <v>395</v>
      </c>
      <c r="I5" s="185">
        <v>238</v>
      </c>
      <c r="J5" s="185">
        <v>19</v>
      </c>
      <c r="K5" s="185">
        <v>20</v>
      </c>
      <c r="L5" s="185">
        <v>177</v>
      </c>
      <c r="M5" s="185">
        <v>638</v>
      </c>
      <c r="N5" s="185">
        <v>34</v>
      </c>
      <c r="O5" s="185">
        <v>190</v>
      </c>
      <c r="P5" s="185">
        <v>4553</v>
      </c>
      <c r="Q5" s="185">
        <v>153</v>
      </c>
      <c r="R5" s="185">
        <v>263</v>
      </c>
    </row>
    <row r="6" spans="1:18" s="6" customFormat="1" ht="27.6" customHeight="1" x14ac:dyDescent="0.15">
      <c r="A6" s="70" t="s">
        <v>31</v>
      </c>
      <c r="B6" s="77"/>
      <c r="C6" s="256">
        <v>173</v>
      </c>
      <c r="D6" s="199" t="s">
        <v>32</v>
      </c>
      <c r="E6" s="199" t="s">
        <v>32</v>
      </c>
      <c r="F6" s="289" t="s">
        <v>32</v>
      </c>
      <c r="G6" s="199" t="s">
        <v>32</v>
      </c>
      <c r="H6" s="199">
        <v>2</v>
      </c>
      <c r="I6" s="199">
        <v>5</v>
      </c>
      <c r="J6" s="199" t="s">
        <v>32</v>
      </c>
      <c r="K6" s="199" t="s">
        <v>32</v>
      </c>
      <c r="L6" s="199" t="s">
        <v>32</v>
      </c>
      <c r="M6" s="199">
        <v>19</v>
      </c>
      <c r="N6" s="199">
        <v>1</v>
      </c>
      <c r="O6" s="199" t="s">
        <v>32</v>
      </c>
      <c r="P6" s="195">
        <v>129</v>
      </c>
      <c r="Q6" s="199">
        <v>1</v>
      </c>
      <c r="R6" s="199">
        <v>16</v>
      </c>
    </row>
    <row r="7" spans="1:18" s="6" customFormat="1" ht="27.6" customHeight="1" x14ac:dyDescent="0.15">
      <c r="A7" s="70" t="s">
        <v>33</v>
      </c>
      <c r="B7" s="77"/>
      <c r="C7" s="256">
        <v>676</v>
      </c>
      <c r="D7" s="199">
        <v>3</v>
      </c>
      <c r="E7" s="199" t="s">
        <v>32</v>
      </c>
      <c r="F7" s="289" t="s">
        <v>32</v>
      </c>
      <c r="G7" s="199" t="s">
        <v>32</v>
      </c>
      <c r="H7" s="199">
        <v>12</v>
      </c>
      <c r="I7" s="199">
        <v>12</v>
      </c>
      <c r="J7" s="199">
        <v>1</v>
      </c>
      <c r="K7" s="199" t="s">
        <v>32</v>
      </c>
      <c r="L7" s="199">
        <v>10</v>
      </c>
      <c r="M7" s="199">
        <v>37</v>
      </c>
      <c r="N7" s="195" t="s">
        <v>32</v>
      </c>
      <c r="O7" s="199">
        <v>4</v>
      </c>
      <c r="P7" s="195">
        <v>564</v>
      </c>
      <c r="Q7" s="195">
        <v>13</v>
      </c>
      <c r="R7" s="199">
        <v>20</v>
      </c>
    </row>
    <row r="8" spans="1:18" s="6" customFormat="1" ht="27.6" customHeight="1" x14ac:dyDescent="0.15">
      <c r="A8" s="70" t="s">
        <v>34</v>
      </c>
      <c r="B8" s="77"/>
      <c r="C8" s="256">
        <v>507</v>
      </c>
      <c r="D8" s="199">
        <v>3</v>
      </c>
      <c r="E8" s="199">
        <v>1</v>
      </c>
      <c r="F8" s="289" t="s">
        <v>32</v>
      </c>
      <c r="G8" s="199" t="s">
        <v>32</v>
      </c>
      <c r="H8" s="199">
        <v>12</v>
      </c>
      <c r="I8" s="199">
        <v>18</v>
      </c>
      <c r="J8" s="199" t="s">
        <v>32</v>
      </c>
      <c r="K8" s="199">
        <v>1</v>
      </c>
      <c r="L8" s="199">
        <v>10</v>
      </c>
      <c r="M8" s="199">
        <v>46</v>
      </c>
      <c r="N8" s="195">
        <v>1</v>
      </c>
      <c r="O8" s="199">
        <v>3</v>
      </c>
      <c r="P8" s="195">
        <v>377</v>
      </c>
      <c r="Q8" s="195">
        <v>17</v>
      </c>
      <c r="R8" s="199">
        <v>18</v>
      </c>
    </row>
    <row r="9" spans="1:18" s="6" customFormat="1" ht="27.6" customHeight="1" x14ac:dyDescent="0.15">
      <c r="A9" s="70" t="s">
        <v>35</v>
      </c>
      <c r="B9" s="77"/>
      <c r="C9" s="256">
        <v>405</v>
      </c>
      <c r="D9" s="199">
        <v>5</v>
      </c>
      <c r="E9" s="199" t="s">
        <v>32</v>
      </c>
      <c r="F9" s="289" t="s">
        <v>32</v>
      </c>
      <c r="G9" s="199" t="s">
        <v>32</v>
      </c>
      <c r="H9" s="199">
        <v>20</v>
      </c>
      <c r="I9" s="199">
        <v>23</v>
      </c>
      <c r="J9" s="199" t="s">
        <v>32</v>
      </c>
      <c r="K9" s="199">
        <v>2</v>
      </c>
      <c r="L9" s="199">
        <v>11</v>
      </c>
      <c r="M9" s="199">
        <v>27</v>
      </c>
      <c r="N9" s="195" t="s">
        <v>32</v>
      </c>
      <c r="O9" s="199">
        <v>6</v>
      </c>
      <c r="P9" s="195">
        <v>292</v>
      </c>
      <c r="Q9" s="195">
        <v>6</v>
      </c>
      <c r="R9" s="199">
        <v>13</v>
      </c>
    </row>
    <row r="10" spans="1:18" s="6" customFormat="1" ht="27.6" customHeight="1" x14ac:dyDescent="0.15">
      <c r="A10" s="70" t="s">
        <v>36</v>
      </c>
      <c r="B10" s="77"/>
      <c r="C10" s="256">
        <v>409</v>
      </c>
      <c r="D10" s="199">
        <v>5</v>
      </c>
      <c r="E10" s="199" t="s">
        <v>32</v>
      </c>
      <c r="F10" s="289" t="s">
        <v>32</v>
      </c>
      <c r="G10" s="199" t="s">
        <v>32</v>
      </c>
      <c r="H10" s="199">
        <v>22</v>
      </c>
      <c r="I10" s="199">
        <v>21</v>
      </c>
      <c r="J10" s="199">
        <v>1</v>
      </c>
      <c r="K10" s="199">
        <v>3</v>
      </c>
      <c r="L10" s="199">
        <v>9</v>
      </c>
      <c r="M10" s="199">
        <v>39</v>
      </c>
      <c r="N10" s="195" t="s">
        <v>32</v>
      </c>
      <c r="O10" s="199">
        <v>6</v>
      </c>
      <c r="P10" s="195">
        <v>279</v>
      </c>
      <c r="Q10" s="195">
        <v>11</v>
      </c>
      <c r="R10" s="199">
        <v>13</v>
      </c>
    </row>
    <row r="11" spans="1:18" s="6" customFormat="1" ht="27.6" customHeight="1" x14ac:dyDescent="0.15">
      <c r="A11" s="70" t="s">
        <v>37</v>
      </c>
      <c r="B11" s="77"/>
      <c r="C11" s="256">
        <v>539</v>
      </c>
      <c r="D11" s="199">
        <v>5</v>
      </c>
      <c r="E11" s="199" t="s">
        <v>32</v>
      </c>
      <c r="F11" s="289" t="s">
        <v>32</v>
      </c>
      <c r="G11" s="199">
        <v>1</v>
      </c>
      <c r="H11" s="199">
        <v>35</v>
      </c>
      <c r="I11" s="199">
        <v>27</v>
      </c>
      <c r="J11" s="199">
        <v>2</v>
      </c>
      <c r="K11" s="199">
        <v>2</v>
      </c>
      <c r="L11" s="199">
        <v>19</v>
      </c>
      <c r="M11" s="199">
        <v>58</v>
      </c>
      <c r="N11" s="195">
        <v>4</v>
      </c>
      <c r="O11" s="199">
        <v>6</v>
      </c>
      <c r="P11" s="195">
        <v>336</v>
      </c>
      <c r="Q11" s="195">
        <v>23</v>
      </c>
      <c r="R11" s="199">
        <v>21</v>
      </c>
    </row>
    <row r="12" spans="1:18" s="6" customFormat="1" ht="27.6" customHeight="1" x14ac:dyDescent="0.15">
      <c r="A12" s="70" t="s">
        <v>38</v>
      </c>
      <c r="B12" s="77"/>
      <c r="C12" s="256">
        <v>568</v>
      </c>
      <c r="D12" s="199">
        <v>4</v>
      </c>
      <c r="E12" s="199">
        <v>1</v>
      </c>
      <c r="F12" s="289" t="s">
        <v>32</v>
      </c>
      <c r="G12" s="199" t="s">
        <v>32</v>
      </c>
      <c r="H12" s="199">
        <v>37</v>
      </c>
      <c r="I12" s="199">
        <v>22</v>
      </c>
      <c r="J12" s="199">
        <v>3</v>
      </c>
      <c r="K12" s="199">
        <v>3</v>
      </c>
      <c r="L12" s="199">
        <v>22</v>
      </c>
      <c r="M12" s="199">
        <v>48</v>
      </c>
      <c r="N12" s="195">
        <v>7</v>
      </c>
      <c r="O12" s="199">
        <v>19</v>
      </c>
      <c r="P12" s="195">
        <v>360</v>
      </c>
      <c r="Q12" s="195">
        <v>18</v>
      </c>
      <c r="R12" s="199">
        <v>24</v>
      </c>
    </row>
    <row r="13" spans="1:18" s="6" customFormat="1" ht="27.6" customHeight="1" x14ac:dyDescent="0.15">
      <c r="A13" s="70" t="s">
        <v>39</v>
      </c>
      <c r="B13" s="77"/>
      <c r="C13" s="256">
        <v>591</v>
      </c>
      <c r="D13" s="199">
        <v>3</v>
      </c>
      <c r="E13" s="199" t="s">
        <v>32</v>
      </c>
      <c r="F13" s="289" t="s">
        <v>32</v>
      </c>
      <c r="G13" s="199" t="s">
        <v>32</v>
      </c>
      <c r="H13" s="199">
        <v>32</v>
      </c>
      <c r="I13" s="199">
        <v>34</v>
      </c>
      <c r="J13" s="199">
        <v>5</v>
      </c>
      <c r="K13" s="199">
        <v>4</v>
      </c>
      <c r="L13" s="199">
        <v>23</v>
      </c>
      <c r="M13" s="199">
        <v>54</v>
      </c>
      <c r="N13" s="195">
        <v>4</v>
      </c>
      <c r="O13" s="199">
        <v>12</v>
      </c>
      <c r="P13" s="195">
        <v>378</v>
      </c>
      <c r="Q13" s="195">
        <v>23</v>
      </c>
      <c r="R13" s="199">
        <v>19</v>
      </c>
    </row>
    <row r="14" spans="1:18" s="6" customFormat="1" ht="27.6" customHeight="1" x14ac:dyDescent="0.15">
      <c r="A14" s="70" t="s">
        <v>40</v>
      </c>
      <c r="B14" s="77"/>
      <c r="C14" s="256">
        <v>658</v>
      </c>
      <c r="D14" s="199">
        <v>6</v>
      </c>
      <c r="E14" s="199" t="s">
        <v>32</v>
      </c>
      <c r="F14" s="289" t="s">
        <v>32</v>
      </c>
      <c r="G14" s="199" t="s">
        <v>32</v>
      </c>
      <c r="H14" s="199">
        <v>50</v>
      </c>
      <c r="I14" s="199">
        <v>24</v>
      </c>
      <c r="J14" s="199">
        <v>2</v>
      </c>
      <c r="K14" s="199">
        <v>1</v>
      </c>
      <c r="L14" s="199">
        <v>19</v>
      </c>
      <c r="M14" s="199">
        <v>65</v>
      </c>
      <c r="N14" s="195">
        <v>10</v>
      </c>
      <c r="O14" s="199">
        <v>19</v>
      </c>
      <c r="P14" s="195">
        <v>410</v>
      </c>
      <c r="Q14" s="195">
        <v>22</v>
      </c>
      <c r="R14" s="199">
        <v>30</v>
      </c>
    </row>
    <row r="15" spans="1:18" s="6" customFormat="1" ht="27.6" customHeight="1" x14ac:dyDescent="0.15">
      <c r="A15" s="70" t="s">
        <v>41</v>
      </c>
      <c r="B15" s="77"/>
      <c r="C15" s="256">
        <v>715</v>
      </c>
      <c r="D15" s="199">
        <v>7</v>
      </c>
      <c r="E15" s="199" t="s">
        <v>32</v>
      </c>
      <c r="F15" s="289" t="s">
        <v>32</v>
      </c>
      <c r="G15" s="199" t="s">
        <v>32</v>
      </c>
      <c r="H15" s="199">
        <v>46</v>
      </c>
      <c r="I15" s="199">
        <v>11</v>
      </c>
      <c r="J15" s="199">
        <v>2</v>
      </c>
      <c r="K15" s="199">
        <v>2</v>
      </c>
      <c r="L15" s="199">
        <v>21</v>
      </c>
      <c r="M15" s="199">
        <v>58</v>
      </c>
      <c r="N15" s="199">
        <v>4</v>
      </c>
      <c r="O15" s="199">
        <v>32</v>
      </c>
      <c r="P15" s="195">
        <v>506</v>
      </c>
      <c r="Q15" s="195">
        <v>11</v>
      </c>
      <c r="R15" s="199">
        <v>15</v>
      </c>
    </row>
    <row r="16" spans="1:18" s="6" customFormat="1" ht="27.6" customHeight="1" x14ac:dyDescent="0.15">
      <c r="A16" s="70" t="s">
        <v>42</v>
      </c>
      <c r="B16" s="77"/>
      <c r="C16" s="256">
        <v>733</v>
      </c>
      <c r="D16" s="199">
        <v>8</v>
      </c>
      <c r="E16" s="199" t="s">
        <v>32</v>
      </c>
      <c r="F16" s="289" t="s">
        <v>32</v>
      </c>
      <c r="G16" s="199" t="s">
        <v>32</v>
      </c>
      <c r="H16" s="199">
        <v>53</v>
      </c>
      <c r="I16" s="199">
        <v>15</v>
      </c>
      <c r="J16" s="199">
        <v>3</v>
      </c>
      <c r="K16" s="199" t="s">
        <v>32</v>
      </c>
      <c r="L16" s="199">
        <v>22</v>
      </c>
      <c r="M16" s="199">
        <v>72</v>
      </c>
      <c r="N16" s="195">
        <v>1</v>
      </c>
      <c r="O16" s="199">
        <v>37</v>
      </c>
      <c r="P16" s="195">
        <v>491</v>
      </c>
      <c r="Q16" s="195">
        <v>4</v>
      </c>
      <c r="R16" s="199">
        <v>27</v>
      </c>
    </row>
    <row r="17" spans="1:18" s="6" customFormat="1" ht="27.6" customHeight="1" x14ac:dyDescent="0.15">
      <c r="A17" s="70" t="s">
        <v>43</v>
      </c>
      <c r="B17" s="77"/>
      <c r="C17" s="256">
        <v>442</v>
      </c>
      <c r="D17" s="199">
        <v>11</v>
      </c>
      <c r="E17" s="199" t="s">
        <v>32</v>
      </c>
      <c r="F17" s="289" t="s">
        <v>32</v>
      </c>
      <c r="G17" s="199" t="s">
        <v>32</v>
      </c>
      <c r="H17" s="199">
        <v>42</v>
      </c>
      <c r="I17" s="199">
        <v>13</v>
      </c>
      <c r="J17" s="199" t="s">
        <v>32</v>
      </c>
      <c r="K17" s="199">
        <v>2</v>
      </c>
      <c r="L17" s="199">
        <v>7</v>
      </c>
      <c r="M17" s="199">
        <v>51</v>
      </c>
      <c r="N17" s="195">
        <v>2</v>
      </c>
      <c r="O17" s="199">
        <v>27</v>
      </c>
      <c r="P17" s="195">
        <v>264</v>
      </c>
      <c r="Q17" s="199">
        <v>2</v>
      </c>
      <c r="R17" s="199">
        <v>21</v>
      </c>
    </row>
    <row r="18" spans="1:18" s="6" customFormat="1" ht="27.6" customHeight="1" x14ac:dyDescent="0.15">
      <c r="A18" s="70" t="s">
        <v>44</v>
      </c>
      <c r="B18" s="77"/>
      <c r="C18" s="256">
        <v>187</v>
      </c>
      <c r="D18" s="199">
        <v>4</v>
      </c>
      <c r="E18" s="199" t="s">
        <v>32</v>
      </c>
      <c r="F18" s="289" t="s">
        <v>32</v>
      </c>
      <c r="G18" s="199" t="s">
        <v>32</v>
      </c>
      <c r="H18" s="199">
        <v>15</v>
      </c>
      <c r="I18" s="199">
        <v>6</v>
      </c>
      <c r="J18" s="199" t="s">
        <v>32</v>
      </c>
      <c r="K18" s="199" t="s">
        <v>32</v>
      </c>
      <c r="L18" s="199">
        <v>2</v>
      </c>
      <c r="M18" s="199">
        <v>35</v>
      </c>
      <c r="N18" s="195" t="s">
        <v>32</v>
      </c>
      <c r="O18" s="199">
        <v>9</v>
      </c>
      <c r="P18" s="195">
        <v>99</v>
      </c>
      <c r="Q18" s="199">
        <v>1</v>
      </c>
      <c r="R18" s="199">
        <v>16</v>
      </c>
    </row>
    <row r="19" spans="1:18" s="6" customFormat="1" ht="27.6" customHeight="1" x14ac:dyDescent="0.15">
      <c r="A19" s="70" t="s">
        <v>45</v>
      </c>
      <c r="B19" s="77"/>
      <c r="C19" s="256">
        <v>109</v>
      </c>
      <c r="D19" s="199">
        <v>3</v>
      </c>
      <c r="E19" s="199" t="s">
        <v>32</v>
      </c>
      <c r="F19" s="289" t="s">
        <v>32</v>
      </c>
      <c r="G19" s="199" t="s">
        <v>32</v>
      </c>
      <c r="H19" s="199">
        <v>15</v>
      </c>
      <c r="I19" s="199">
        <v>6</v>
      </c>
      <c r="J19" s="199" t="s">
        <v>32</v>
      </c>
      <c r="K19" s="199" t="s">
        <v>32</v>
      </c>
      <c r="L19" s="199">
        <v>2</v>
      </c>
      <c r="M19" s="199">
        <v>23</v>
      </c>
      <c r="N19" s="199" t="s">
        <v>32</v>
      </c>
      <c r="O19" s="199">
        <v>6</v>
      </c>
      <c r="P19" s="195">
        <v>46</v>
      </c>
      <c r="Q19" s="199">
        <v>1</v>
      </c>
      <c r="R19" s="199">
        <v>7</v>
      </c>
    </row>
    <row r="20" spans="1:18" s="6" customFormat="1" ht="27.6" customHeight="1" x14ac:dyDescent="0.15">
      <c r="A20" s="71" t="s">
        <v>46</v>
      </c>
      <c r="B20" s="79"/>
      <c r="C20" s="257">
        <v>41</v>
      </c>
      <c r="D20" s="196">
        <v>3</v>
      </c>
      <c r="E20" s="196" t="s">
        <v>32</v>
      </c>
      <c r="F20" s="290" t="s">
        <v>32</v>
      </c>
      <c r="G20" s="196" t="s">
        <v>32</v>
      </c>
      <c r="H20" s="196">
        <v>2</v>
      </c>
      <c r="I20" s="196">
        <v>1</v>
      </c>
      <c r="J20" s="196" t="s">
        <v>32</v>
      </c>
      <c r="K20" s="196" t="s">
        <v>32</v>
      </c>
      <c r="L20" s="196" t="s">
        <v>32</v>
      </c>
      <c r="M20" s="196">
        <v>6</v>
      </c>
      <c r="N20" s="196" t="s">
        <v>32</v>
      </c>
      <c r="O20" s="196">
        <v>4</v>
      </c>
      <c r="P20" s="183">
        <v>22</v>
      </c>
      <c r="Q20" s="196" t="s">
        <v>32</v>
      </c>
      <c r="R20" s="196">
        <v>3</v>
      </c>
    </row>
    <row r="21" spans="1:18" s="6" customFormat="1" x14ac:dyDescent="0.15">
      <c r="A21" s="99"/>
      <c r="B21" s="99"/>
      <c r="C21" s="100"/>
      <c r="D21" s="101"/>
      <c r="E21" s="101"/>
      <c r="F21" s="101"/>
      <c r="G21" s="101"/>
      <c r="H21" s="101"/>
      <c r="I21" s="101"/>
      <c r="J21" s="101"/>
      <c r="K21" s="101"/>
      <c r="L21" s="212"/>
      <c r="M21" s="212"/>
      <c r="N21" s="100"/>
      <c r="O21" s="101"/>
      <c r="P21" s="100"/>
      <c r="Q21" s="352" t="s">
        <v>14</v>
      </c>
      <c r="R21" s="434"/>
    </row>
    <row r="22" spans="1:18" x14ac:dyDescent="0.15">
      <c r="A22" s="102"/>
      <c r="B22" s="102"/>
      <c r="C22" s="66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66"/>
      <c r="O22" s="103"/>
      <c r="P22" s="66"/>
      <c r="Q22" s="66"/>
      <c r="R22" s="103"/>
    </row>
  </sheetData>
  <mergeCells count="6">
    <mergeCell ref="Q21:R21"/>
    <mergeCell ref="A5:B5"/>
    <mergeCell ref="P1:Q1"/>
    <mergeCell ref="A4:B4"/>
    <mergeCell ref="P2:Q2"/>
    <mergeCell ref="P3:R3"/>
  </mergeCells>
  <phoneticPr fontId="2"/>
  <pageMargins left="0.35433070866141736" right="0.19685039370078741" top="0.78740157480314965" bottom="0.39370078740157483" header="0.39370078740157483" footer="0.51181102362204722"/>
  <pageSetup paperSize="9" scale="98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2_1</vt:lpstr>
      <vt:lpstr>2_2</vt:lpstr>
      <vt:lpstr>2_3 </vt:lpstr>
      <vt:lpstr>2_4</vt:lpstr>
      <vt:lpstr>2_5</vt:lpstr>
      <vt:lpstr>2_5 (2)</vt:lpstr>
      <vt:lpstr>2_6-7</vt:lpstr>
      <vt:lpstr>2_8</vt:lpstr>
      <vt:lpstr>2_9</vt:lpstr>
      <vt:lpstr>2_10(1)</vt:lpstr>
      <vt:lpstr>2_10(2)</vt:lpstr>
      <vt:lpstr>2_11-12 </vt:lpstr>
      <vt:lpstr>2_13 (2)</vt:lpstr>
      <vt:lpstr>2_14(1)</vt:lpstr>
      <vt:lpstr>2_14(2)</vt:lpstr>
      <vt:lpstr>'2_1'!Print_Area</vt:lpstr>
      <vt:lpstr>'2_10(1)'!Print_Area</vt:lpstr>
      <vt:lpstr>'2_10(2)'!Print_Area</vt:lpstr>
      <vt:lpstr>'2_11-12 '!Print_Area</vt:lpstr>
      <vt:lpstr>'2_13 (2)'!Print_Area</vt:lpstr>
      <vt:lpstr>'2_14(1)'!Print_Area</vt:lpstr>
      <vt:lpstr>'2_14(2)'!Print_Area</vt:lpstr>
      <vt:lpstr>'2_2'!Print_Area</vt:lpstr>
      <vt:lpstr>'2_3 '!Print_Area</vt:lpstr>
      <vt:lpstr>'2_4'!Print_Area</vt:lpstr>
      <vt:lpstr>'2_5'!Print_Area</vt:lpstr>
      <vt:lpstr>'2_5 (2)'!Print_Area</vt:lpstr>
      <vt:lpstr>'2_6-7'!Print_Area</vt:lpstr>
      <vt:lpstr>'2_8'!Print_Area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2020-03-12T09:09:33Z</cp:lastPrinted>
  <dcterms:created xsi:type="dcterms:W3CDTF">2002-06-24T05:21:13Z</dcterms:created>
  <dcterms:modified xsi:type="dcterms:W3CDTF">2020-03-12T09:12:47Z</dcterms:modified>
</cp:coreProperties>
</file>