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E31E44BD-9228-4097-8C7F-9A6F037CEF13}" xr6:coauthVersionLast="45" xr6:coauthVersionMax="45" xr10:uidLastSave="{00000000-0000-0000-0000-000000000000}"/>
  <bookViews>
    <workbookView xWindow="-98" yWindow="-98" windowWidth="19396" windowHeight="10395" tabRatio="776" activeTab="10" xr2:uid="{00000000-000D-0000-FFFF-FFFF00000000}"/>
  </bookViews>
  <sheets>
    <sheet name="10_1(1)-(2)" sheetId="12" r:id="rId1"/>
    <sheet name="10_1(3)-(4)" sheetId="13" r:id="rId2"/>
    <sheet name="10_1(5)" sheetId="14" r:id="rId3"/>
    <sheet name="10_1(6)" sheetId="19" r:id="rId4"/>
    <sheet name="10_2(1)-(3)" sheetId="6" r:id="rId5"/>
    <sheet name="10_2(4)-(5)" sheetId="7" r:id="rId6"/>
    <sheet name="10_2(6)-(7)" sheetId="8" r:id="rId7"/>
    <sheet name="10_2(8)-4(2)" sheetId="21" r:id="rId8"/>
    <sheet name="10_4(3)-4(4)" sheetId="22" r:id="rId9"/>
    <sheet name="10　5（1）-（3）" sheetId="11" r:id="rId10"/>
    <sheet name="10_6(1)(2)" sheetId="18" r:id="rId11"/>
    <sheet name="10_7" sheetId="17" r:id="rId12"/>
  </sheets>
  <definedNames>
    <definedName name="_xlnm.Print_Area" localSheetId="9">'10　5（1）-（3）'!$A$1:$K$31</definedName>
    <definedName name="_xlnm.Print_Area" localSheetId="0">'10_1(1)-(2)'!$A$1:$K$27</definedName>
    <definedName name="_xlnm.Print_Area" localSheetId="2">'10_1(5)'!$A$1:$F$20</definedName>
    <definedName name="_xlnm.Print_Area" localSheetId="3">'10_1(6)'!$A$1:$O$34</definedName>
    <definedName name="_xlnm.Print_Area" localSheetId="4">'10_2(1)-(3)'!$A$1:$H$32</definedName>
    <definedName name="_xlnm.Print_Area" localSheetId="5">'10_2(4)-(5)'!$A$1:$J$36</definedName>
    <definedName name="_xlnm.Print_Area" localSheetId="6">'10_2(6)-(7)'!$A$1:$I$36</definedName>
    <definedName name="_xlnm.Print_Area" localSheetId="7">'10_2(8)-4(2)'!$A$1:$K$44</definedName>
    <definedName name="_xlnm.Print_Area" localSheetId="8">'10_4(3)-4(4)'!$A$1:$Q$74</definedName>
    <definedName name="_xlnm.Print_Area" localSheetId="10">'10_6(1)(2)'!$A$1:$N$43</definedName>
  </definedNames>
  <calcPr calcId="181029"/>
</workbook>
</file>

<file path=xl/calcChain.xml><?xml version="1.0" encoding="utf-8"?>
<calcChain xmlns="http://schemas.openxmlformats.org/spreadsheetml/2006/main">
  <c r="K14" i="21" l="1"/>
  <c r="G14" i="21"/>
  <c r="P73" i="22" l="1"/>
  <c r="P72" i="22"/>
  <c r="P71" i="22"/>
  <c r="P70" i="22"/>
  <c r="P69" i="22"/>
  <c r="P68" i="22"/>
  <c r="P67" i="22"/>
  <c r="O66" i="22"/>
  <c r="N66" i="22"/>
  <c r="M66" i="22"/>
  <c r="L66" i="22"/>
  <c r="K66" i="22"/>
  <c r="J66" i="22"/>
  <c r="I66" i="22"/>
  <c r="P65" i="22"/>
  <c r="P63" i="22"/>
  <c r="P62" i="22"/>
  <c r="P61" i="22"/>
  <c r="P60" i="22"/>
  <c r="P59" i="22"/>
  <c r="P58" i="22"/>
  <c r="O57" i="22"/>
  <c r="N57" i="22"/>
  <c r="M57" i="22"/>
  <c r="L57" i="22"/>
  <c r="K57" i="22"/>
  <c r="J57" i="22"/>
  <c r="I57" i="22"/>
  <c r="P56" i="22"/>
  <c r="J18" i="22"/>
  <c r="H18" i="22"/>
  <c r="F18" i="22"/>
  <c r="G34" i="21"/>
  <c r="G33" i="21"/>
  <c r="G31" i="21"/>
  <c r="G30" i="21"/>
  <c r="F28" i="21"/>
  <c r="G32" i="21" s="1"/>
  <c r="D18" i="14"/>
  <c r="F18" i="14" s="1"/>
  <c r="D17" i="14"/>
  <c r="F17" i="14" s="1"/>
  <c r="D16" i="14"/>
  <c r="F16" i="14" s="1"/>
  <c r="D15" i="14"/>
  <c r="F15" i="14" s="1"/>
  <c r="D14" i="14"/>
  <c r="F14" i="14" s="1"/>
  <c r="D13" i="14"/>
  <c r="F13" i="14" s="1"/>
  <c r="D12" i="14"/>
  <c r="F12" i="14" s="1"/>
  <c r="D11" i="14"/>
  <c r="F11" i="14" s="1"/>
  <c r="D10" i="14"/>
  <c r="F10" i="14" s="1"/>
  <c r="D9" i="14"/>
  <c r="F9" i="14" s="1"/>
  <c r="D8" i="14"/>
  <c r="F8" i="14" s="1"/>
  <c r="D7" i="14"/>
  <c r="F7" i="14" s="1"/>
  <c r="E6" i="14"/>
  <c r="P66" i="22" l="1"/>
  <c r="P57" i="22"/>
  <c r="F6" i="14"/>
  <c r="D6" i="14"/>
  <c r="G33" i="18" l="1"/>
  <c r="G32" i="18"/>
  <c r="G31" i="18"/>
  <c r="G30" i="18"/>
  <c r="G29" i="18"/>
  <c r="G28" i="18"/>
  <c r="N27" i="18"/>
  <c r="M27" i="18"/>
  <c r="L27" i="18"/>
  <c r="K27" i="18"/>
  <c r="J27" i="18"/>
  <c r="I27" i="18"/>
  <c r="H27" i="18"/>
  <c r="G27" i="18"/>
  <c r="E34" i="21" l="1"/>
  <c r="E33" i="21"/>
  <c r="E32" i="21"/>
  <c r="E31" i="21"/>
  <c r="E30" i="21"/>
  <c r="E29" i="21"/>
  <c r="D28" i="21"/>
</calcChain>
</file>

<file path=xl/sharedStrings.xml><?xml version="1.0" encoding="utf-8"?>
<sst xmlns="http://schemas.openxmlformats.org/spreadsheetml/2006/main" count="873" uniqueCount="377">
  <si>
    <t>人</t>
    <rPh sb="0" eb="1">
      <t>ニン</t>
    </rPh>
    <phoneticPr fontId="2"/>
  </si>
  <si>
    <t>（単位　人）</t>
    <rPh sb="1" eb="3">
      <t>タンイ</t>
    </rPh>
    <rPh sb="4" eb="5">
      <t>ヒト</t>
    </rPh>
    <phoneticPr fontId="2"/>
  </si>
  <si>
    <t>区　分</t>
    <rPh sb="0" eb="1">
      <t>ク</t>
    </rPh>
    <rPh sb="2" eb="3">
      <t>ブン</t>
    </rPh>
    <phoneticPr fontId="2"/>
  </si>
  <si>
    <t>年　度</t>
    <rPh sb="0" eb="1">
      <t>トシ</t>
    </rPh>
    <rPh sb="2" eb="3">
      <t>タビ</t>
    </rPh>
    <phoneticPr fontId="2"/>
  </si>
  <si>
    <t>.国民健康保険</t>
    <rPh sb="1" eb="3">
      <t>コクミン</t>
    </rPh>
    <rPh sb="3" eb="5">
      <t>ケンコウ</t>
    </rPh>
    <rPh sb="5" eb="7">
      <t>ホケン</t>
    </rPh>
    <phoneticPr fontId="2"/>
  </si>
  <si>
    <t>(1) 加入状況</t>
    <rPh sb="4" eb="6">
      <t>カニュウ</t>
    </rPh>
    <rPh sb="6" eb="8">
      <t>ジョウキョウ</t>
    </rPh>
    <phoneticPr fontId="2"/>
  </si>
  <si>
    <t>加入世帯数</t>
    <rPh sb="0" eb="2">
      <t>カニュウ</t>
    </rPh>
    <rPh sb="2" eb="5">
      <t>セタイスウ</t>
    </rPh>
    <phoneticPr fontId="2"/>
  </si>
  <si>
    <t>世帯数に対する割合</t>
    <rPh sb="0" eb="3">
      <t>セタイスウ</t>
    </rPh>
    <rPh sb="4" eb="5">
      <t>タイ</t>
    </rPh>
    <rPh sb="7" eb="9">
      <t>ワリアイ</t>
    </rPh>
    <phoneticPr fontId="2"/>
  </si>
  <si>
    <t>加入被保険者数</t>
    <rPh sb="0" eb="2">
      <t>カニュウ</t>
    </rPh>
    <rPh sb="2" eb="6">
      <t>ヒホケンシャ</t>
    </rPh>
    <rPh sb="6" eb="7">
      <t>カズ</t>
    </rPh>
    <phoneticPr fontId="2"/>
  </si>
  <si>
    <t>人口に対する割合</t>
    <rPh sb="0" eb="2">
      <t>ジンコウ</t>
    </rPh>
    <rPh sb="3" eb="4">
      <t>タイ</t>
    </rPh>
    <rPh sb="6" eb="8">
      <t>ワリアイ</t>
    </rPh>
    <phoneticPr fontId="2"/>
  </si>
  <si>
    <t>世帯</t>
    <rPh sb="0" eb="2">
      <t>セタイ</t>
    </rPh>
    <phoneticPr fontId="2"/>
  </si>
  <si>
    <t>(2) 保険料収納状況</t>
    <rPh sb="4" eb="7">
      <t>ホケンリョウ</t>
    </rPh>
    <rPh sb="7" eb="9">
      <t>シュウノウ</t>
    </rPh>
    <rPh sb="9" eb="11">
      <t>ジョウキョウ</t>
    </rPh>
    <phoneticPr fontId="2"/>
  </si>
  <si>
    <t>収入済額</t>
    <rPh sb="0" eb="2">
      <t>シュウニュウ</t>
    </rPh>
    <rPh sb="2" eb="3">
      <t>スミ</t>
    </rPh>
    <rPh sb="3" eb="4">
      <t>ガク</t>
    </rPh>
    <phoneticPr fontId="2"/>
  </si>
  <si>
    <t>一世帯当たり</t>
    <rPh sb="0" eb="1">
      <t>イチ</t>
    </rPh>
    <rPh sb="1" eb="3">
      <t>セタイ</t>
    </rPh>
    <rPh sb="3" eb="4">
      <t>ア</t>
    </rPh>
    <phoneticPr fontId="2"/>
  </si>
  <si>
    <t>一人当たり</t>
    <rPh sb="0" eb="2">
      <t>ヒトリ</t>
    </rPh>
    <rPh sb="2" eb="3">
      <t>ア</t>
    </rPh>
    <phoneticPr fontId="2"/>
  </si>
  <si>
    <t>千円</t>
    <rPh sb="0" eb="2">
      <t>センエン</t>
    </rPh>
    <phoneticPr fontId="2"/>
  </si>
  <si>
    <t>円</t>
    <rPh sb="0" eb="1">
      <t>エン</t>
    </rPh>
    <phoneticPr fontId="2"/>
  </si>
  <si>
    <t>現年度分</t>
    <rPh sb="0" eb="1">
      <t>ゲン</t>
    </rPh>
    <rPh sb="1" eb="3">
      <t>ネンド</t>
    </rPh>
    <rPh sb="3" eb="4">
      <t>フン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</si>
  <si>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</si>
  <si>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保険者負担額</t>
    <rPh sb="0" eb="3">
      <t>ホケンシャ</t>
    </rPh>
    <rPh sb="3" eb="5">
      <t>フタン</t>
    </rPh>
    <rPh sb="5" eb="6">
      <t>ガク</t>
    </rPh>
    <phoneticPr fontId="2"/>
  </si>
  <si>
    <t>件</t>
    <rPh sb="0" eb="1">
      <t>ケン</t>
    </rPh>
    <phoneticPr fontId="2"/>
  </si>
  <si>
    <t>(3) 療 養 諸 費</t>
    <rPh sb="4" eb="5">
      <t>リョウ</t>
    </rPh>
    <rPh sb="6" eb="7">
      <t>マモル</t>
    </rPh>
    <rPh sb="8" eb="9">
      <t>モロ</t>
    </rPh>
    <rPh sb="10" eb="11">
      <t>ヒ</t>
    </rPh>
    <phoneticPr fontId="2"/>
  </si>
  <si>
    <t>件 数</t>
    <rPh sb="0" eb="1">
      <t>ケン</t>
    </rPh>
    <rPh sb="2" eb="3">
      <t>カズ</t>
    </rPh>
    <phoneticPr fontId="2"/>
  </si>
  <si>
    <t>年　　度</t>
    <rPh sb="0" eb="1">
      <t>トシ</t>
    </rPh>
    <rPh sb="3" eb="4">
      <t>タビ</t>
    </rPh>
    <phoneticPr fontId="2"/>
  </si>
  <si>
    <t xml:space="preserve">   イ.出産育児一時金</t>
    <rPh sb="5" eb="7">
      <t>シュッサン</t>
    </rPh>
    <rPh sb="7" eb="9">
      <t>イクジ</t>
    </rPh>
    <rPh sb="9" eb="12">
      <t>イチジキン</t>
    </rPh>
    <phoneticPr fontId="2"/>
  </si>
  <si>
    <t>支給基準額</t>
    <rPh sb="0" eb="2">
      <t>シキュウ</t>
    </rPh>
    <rPh sb="2" eb="4">
      <t>キジュン</t>
    </rPh>
    <rPh sb="4" eb="5">
      <t>ガク</t>
    </rPh>
    <phoneticPr fontId="2"/>
  </si>
  <si>
    <t>支　給　額</t>
    <rPh sb="0" eb="1">
      <t>ササ</t>
    </rPh>
    <rPh sb="2" eb="3">
      <t>キュウ</t>
    </rPh>
    <rPh sb="4" eb="5">
      <t>ガク</t>
    </rPh>
    <phoneticPr fontId="2"/>
  </si>
  <si>
    <t xml:space="preserve">   ウ.葬  祭  費</t>
    <rPh sb="5" eb="6">
      <t>ソウ</t>
    </rPh>
    <rPh sb="8" eb="9">
      <t>サイ</t>
    </rPh>
    <rPh sb="11" eb="12">
      <t>ヒ</t>
    </rPh>
    <phoneticPr fontId="2"/>
  </si>
  <si>
    <t>人</t>
    <rPh sb="0" eb="1">
      <t>ヒト</t>
    </rPh>
    <phoneticPr fontId="2"/>
  </si>
  <si>
    <t>.介  護  保  険</t>
    <rPh sb="1" eb="2">
      <t>スケ</t>
    </rPh>
    <rPh sb="4" eb="5">
      <t>マモル</t>
    </rPh>
    <rPh sb="7" eb="8">
      <t>タモツ</t>
    </rPh>
    <rPh sb="10" eb="11">
      <t>ケン</t>
    </rPh>
    <phoneticPr fontId="2"/>
  </si>
  <si>
    <t>調 定 額</t>
    <rPh sb="0" eb="1">
      <t>チョウ</t>
    </rPh>
    <rPh sb="2" eb="3">
      <t>サダム</t>
    </rPh>
    <rPh sb="4" eb="5">
      <t>ガク</t>
    </rPh>
    <phoneticPr fontId="2"/>
  </si>
  <si>
    <t>収 納 率</t>
    <rPh sb="0" eb="1">
      <t>オサム</t>
    </rPh>
    <rPh sb="2" eb="3">
      <t>オサム</t>
    </rPh>
    <rPh sb="4" eb="5">
      <t>リツ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</si>
  <si>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</si>
  <si>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.国 民 年 金</t>
    <rPh sb="1" eb="2">
      <t>クニ</t>
    </rPh>
    <rPh sb="3" eb="4">
      <t>タミ</t>
    </rPh>
    <rPh sb="5" eb="6">
      <t>トシ</t>
    </rPh>
    <rPh sb="7" eb="8">
      <t>キン</t>
    </rPh>
    <phoneticPr fontId="2"/>
  </si>
  <si>
    <t>(1) 被保険者数</t>
    <rPh sb="4" eb="8">
      <t>ヒホケンシャ</t>
    </rPh>
    <rPh sb="8" eb="9">
      <t>スウ</t>
    </rPh>
    <phoneticPr fontId="2"/>
  </si>
  <si>
    <t>年  度</t>
  </si>
  <si>
    <t>-</t>
  </si>
  <si>
    <t>区 分</t>
    <rPh sb="0" eb="1">
      <t>ク</t>
    </rPh>
    <rPh sb="2" eb="3">
      <t>ブン</t>
    </rPh>
    <phoneticPr fontId="2"/>
  </si>
  <si>
    <t>年 度</t>
    <rPh sb="0" eb="1">
      <t>トシ</t>
    </rPh>
    <rPh sb="2" eb="3">
      <t>タビ</t>
    </rPh>
    <phoneticPr fontId="2"/>
  </si>
  <si>
    <t>円</t>
  </si>
  <si>
    <t>総 数</t>
    <rPh sb="0" eb="1">
      <t>フサ</t>
    </rPh>
    <rPh sb="2" eb="3">
      <t>カズ</t>
    </rPh>
    <phoneticPr fontId="2"/>
  </si>
  <si>
    <t>(8) 保 健 事 業</t>
    <rPh sb="4" eb="5">
      <t>ホ</t>
    </rPh>
    <rPh sb="6" eb="7">
      <t>ケン</t>
    </rPh>
    <rPh sb="8" eb="9">
      <t>コト</t>
    </rPh>
    <rPh sb="10" eb="11">
      <t>ギョウ</t>
    </rPh>
    <phoneticPr fontId="2"/>
  </si>
  <si>
    <t xml:space="preserve">   ア.特定健康診査</t>
    <rPh sb="5" eb="7">
      <t>トクテイ</t>
    </rPh>
    <rPh sb="7" eb="9">
      <t>ケンコウ</t>
    </rPh>
    <rPh sb="9" eb="11">
      <t>シンサ</t>
    </rPh>
    <phoneticPr fontId="2"/>
  </si>
  <si>
    <t>.社 会 保 障</t>
    <rPh sb="1" eb="2">
      <t>シャ</t>
    </rPh>
    <rPh sb="3" eb="4">
      <t>カイ</t>
    </rPh>
    <rPh sb="5" eb="6">
      <t>タモツ</t>
    </rPh>
    <rPh sb="7" eb="8">
      <t>サワ</t>
    </rPh>
    <phoneticPr fontId="2"/>
  </si>
  <si>
    <t>.福　　祉</t>
    <rPh sb="1" eb="2">
      <t>フク</t>
    </rPh>
    <rPh sb="4" eb="5">
      <t>サイワイ</t>
    </rPh>
    <phoneticPr fontId="2"/>
  </si>
  <si>
    <t>(1) 生活保護の状況</t>
    <rPh sb="4" eb="6">
      <t>セイカツ</t>
    </rPh>
    <rPh sb="6" eb="8">
      <t>ホゴ</t>
    </rPh>
    <rPh sb="9" eb="11">
      <t>ジョウキョウ</t>
    </rPh>
    <phoneticPr fontId="2"/>
  </si>
  <si>
    <t>（各年1月1日）</t>
    <rPh sb="1" eb="3">
      <t>カクネン</t>
    </rPh>
    <rPh sb="4" eb="5">
      <t>ツキ</t>
    </rPh>
    <rPh sb="6" eb="7">
      <t>ニチ</t>
    </rPh>
    <phoneticPr fontId="2"/>
  </si>
  <si>
    <t>世帯数</t>
  </si>
  <si>
    <t>保護の総数</t>
    <rPh sb="0" eb="2">
      <t>ホゴ</t>
    </rPh>
    <rPh sb="3" eb="5">
      <t>ソウスウ</t>
    </rPh>
    <phoneticPr fontId="2"/>
  </si>
  <si>
    <t>生活扶助</t>
    <rPh sb="0" eb="2">
      <t>セイカツ</t>
    </rPh>
    <rPh sb="2" eb="4">
      <t>フジョ</t>
    </rPh>
    <phoneticPr fontId="2"/>
  </si>
  <si>
    <t>住宅扶助</t>
    <rPh sb="0" eb="2">
      <t>ジュウタク</t>
    </rPh>
    <rPh sb="2" eb="4">
      <t>フジョ</t>
    </rPh>
    <phoneticPr fontId="2"/>
  </si>
  <si>
    <t>教育扶助</t>
    <rPh sb="0" eb="2">
      <t>キョウイク</t>
    </rPh>
    <rPh sb="2" eb="4">
      <t>フジョ</t>
    </rPh>
    <phoneticPr fontId="2"/>
  </si>
  <si>
    <t>介護扶助</t>
    <rPh sb="0" eb="2">
      <t>カイゴ</t>
    </rPh>
    <rPh sb="2" eb="4">
      <t>フジョ</t>
    </rPh>
    <phoneticPr fontId="2"/>
  </si>
  <si>
    <t>医療扶助</t>
    <rPh sb="0" eb="2">
      <t>イリョウ</t>
    </rPh>
    <rPh sb="2" eb="4">
      <t>フジョ</t>
    </rPh>
    <phoneticPr fontId="2"/>
  </si>
  <si>
    <t>(2) 身体障がい者数</t>
    <rPh sb="4" eb="6">
      <t>シンタイ</t>
    </rPh>
    <rPh sb="6" eb="7">
      <t>サワ</t>
    </rPh>
    <rPh sb="9" eb="10">
      <t>シャ</t>
    </rPh>
    <rPh sb="10" eb="11">
      <t>スウ</t>
    </rPh>
    <phoneticPr fontId="2"/>
  </si>
  <si>
    <t>（各年4月1日）</t>
    <rPh sb="1" eb="3">
      <t>カクネン</t>
    </rPh>
    <rPh sb="4" eb="5">
      <t>ツキ</t>
    </rPh>
    <rPh sb="6" eb="7">
      <t>ニチ</t>
    </rPh>
    <phoneticPr fontId="2"/>
  </si>
  <si>
    <t>区  分</t>
    <rPh sb="0" eb="1">
      <t>ク</t>
    </rPh>
    <rPh sb="3" eb="4">
      <t>ブン</t>
    </rPh>
    <phoneticPr fontId="2"/>
  </si>
  <si>
    <t>総数</t>
    <rPh sb="0" eb="2">
      <t>ソウスウ</t>
    </rPh>
    <phoneticPr fontId="2"/>
  </si>
  <si>
    <t>うち施設入所</t>
    <rPh sb="2" eb="4">
      <t>シセツ</t>
    </rPh>
    <rPh sb="4" eb="6">
      <t>ニュウショ</t>
    </rPh>
    <phoneticPr fontId="2"/>
  </si>
  <si>
    <t>1 級</t>
    <rPh sb="2" eb="3">
      <t>キュウ</t>
    </rPh>
    <phoneticPr fontId="2"/>
  </si>
  <si>
    <t>2 級</t>
    <rPh sb="2" eb="3">
      <t>キュウ</t>
    </rPh>
    <phoneticPr fontId="2"/>
  </si>
  <si>
    <t>3 級</t>
    <rPh sb="2" eb="3">
      <t>キュウ</t>
    </rPh>
    <phoneticPr fontId="2"/>
  </si>
  <si>
    <t>(-)</t>
  </si>
  <si>
    <t>4 級</t>
    <rPh sb="2" eb="3">
      <t>キュウ</t>
    </rPh>
    <phoneticPr fontId="2"/>
  </si>
  <si>
    <t>5 級</t>
    <rPh sb="2" eb="3">
      <t>キュウ</t>
    </rPh>
    <phoneticPr fontId="2"/>
  </si>
  <si>
    <t>6 級</t>
    <rPh sb="2" eb="3">
      <t>キュウ</t>
    </rPh>
    <phoneticPr fontId="2"/>
  </si>
  <si>
    <t>(3) 知的障がい者数</t>
    <rPh sb="4" eb="6">
      <t>チテキ</t>
    </rPh>
    <rPh sb="6" eb="7">
      <t>サワ</t>
    </rPh>
    <rPh sb="9" eb="10">
      <t>シャ</t>
    </rPh>
    <rPh sb="10" eb="11">
      <t>スウ</t>
    </rPh>
    <phoneticPr fontId="2"/>
  </si>
  <si>
    <t>年　次</t>
    <rPh sb="0" eb="1">
      <t>トシ</t>
    </rPh>
    <rPh sb="2" eb="3">
      <t>ツギ</t>
    </rPh>
    <phoneticPr fontId="2"/>
  </si>
  <si>
    <t>総　数</t>
    <rPh sb="0" eb="1">
      <t>フサ</t>
    </rPh>
    <rPh sb="2" eb="3">
      <t>カズ</t>
    </rPh>
    <phoneticPr fontId="2"/>
  </si>
  <si>
    <t>最重度</t>
    <rPh sb="0" eb="1">
      <t>サイ</t>
    </rPh>
    <rPh sb="1" eb="3">
      <t>ジュウド</t>
    </rPh>
    <phoneticPr fontId="2"/>
  </si>
  <si>
    <t>重 度</t>
    <rPh sb="0" eb="1">
      <t>シゲル</t>
    </rPh>
    <rPh sb="2" eb="3">
      <t>タビ</t>
    </rPh>
    <phoneticPr fontId="2"/>
  </si>
  <si>
    <t>中 度</t>
    <rPh sb="0" eb="1">
      <t>チュウ</t>
    </rPh>
    <rPh sb="2" eb="3">
      <t>ド</t>
    </rPh>
    <phoneticPr fontId="2"/>
  </si>
  <si>
    <t>軽 度</t>
    <rPh sb="0" eb="1">
      <t>カル</t>
    </rPh>
    <rPh sb="2" eb="3">
      <t>ド</t>
    </rPh>
    <phoneticPr fontId="2"/>
  </si>
  <si>
    <t>IQ20以下</t>
    <rPh sb="4" eb="6">
      <t>イカ</t>
    </rPh>
    <phoneticPr fontId="2"/>
  </si>
  <si>
    <t>注）（　）内は、内数で施設入所者数</t>
    <rPh sb="0" eb="1">
      <t>チュウ</t>
    </rPh>
    <rPh sb="5" eb="6">
      <t>ナイ</t>
    </rPh>
    <rPh sb="8" eb="9">
      <t>ウチ</t>
    </rPh>
    <rPh sb="9" eb="10">
      <t>スウ</t>
    </rPh>
    <rPh sb="11" eb="13">
      <t>シセツ</t>
    </rPh>
    <rPh sb="13" eb="15">
      <t>ニュウショ</t>
    </rPh>
    <rPh sb="15" eb="16">
      <t>シャ</t>
    </rPh>
    <rPh sb="16" eb="17">
      <t>スウ</t>
    </rPh>
    <phoneticPr fontId="2"/>
  </si>
  <si>
    <t>(4) 高齢者の状況</t>
    <rPh sb="4" eb="6">
      <t>コウレイ</t>
    </rPh>
    <rPh sb="6" eb="7">
      <t>シャ</t>
    </rPh>
    <rPh sb="8" eb="10">
      <t>ジョウキョウ</t>
    </rPh>
    <phoneticPr fontId="2"/>
  </si>
  <si>
    <t>（各年1月1日：単位　人）</t>
    <rPh sb="1" eb="3">
      <t>カクネン</t>
    </rPh>
    <rPh sb="4" eb="5">
      <t>ツキ</t>
    </rPh>
    <rPh sb="6" eb="7">
      <t>ニチ</t>
    </rPh>
    <rPh sb="8" eb="10">
      <t>タンイ</t>
    </rPh>
    <rPh sb="11" eb="12">
      <t>ヒト</t>
    </rPh>
    <phoneticPr fontId="2"/>
  </si>
  <si>
    <t>60歳以上</t>
    <rPh sb="2" eb="3">
      <t>サイ</t>
    </rPh>
    <rPh sb="3" eb="5">
      <t>イジョウ</t>
    </rPh>
    <phoneticPr fontId="2"/>
  </si>
  <si>
    <t>65歳以上</t>
    <rPh sb="2" eb="3">
      <t>サイ</t>
    </rPh>
    <rPh sb="3" eb="5">
      <t>イジョウ</t>
    </rPh>
    <phoneticPr fontId="2"/>
  </si>
  <si>
    <t>70歳以上</t>
    <rPh sb="2" eb="5">
      <t>サイイジョウ</t>
    </rPh>
    <phoneticPr fontId="2"/>
  </si>
  <si>
    <t>独居高齢者</t>
    <rPh sb="0" eb="2">
      <t>ドッキョ</t>
    </rPh>
    <rPh sb="2" eb="5">
      <t>コウレイシャ</t>
    </rPh>
    <phoneticPr fontId="2"/>
  </si>
  <si>
    <t>施設措置者
　　　　　（注）</t>
    <rPh sb="0" eb="2">
      <t>シセツ</t>
    </rPh>
    <rPh sb="2" eb="4">
      <t>ソチ</t>
    </rPh>
    <rPh sb="4" eb="5">
      <t>シャ</t>
    </rPh>
    <rPh sb="12" eb="13">
      <t>チュウ</t>
    </rPh>
    <phoneticPr fontId="2"/>
  </si>
  <si>
    <t>65歳未満</t>
    <rPh sb="2" eb="3">
      <t>サイ</t>
    </rPh>
    <rPh sb="3" eb="5">
      <t>ミマン</t>
    </rPh>
    <phoneticPr fontId="2"/>
  </si>
  <si>
    <t>70歳未満</t>
    <rPh sb="2" eb="3">
      <t>サイ</t>
    </rPh>
    <rPh sb="3" eb="5">
      <t>ミマン</t>
    </rPh>
    <phoneticPr fontId="2"/>
  </si>
  <si>
    <t>（65歳以上）</t>
    <rPh sb="3" eb="4">
      <t>サイ</t>
    </rPh>
    <rPh sb="4" eb="6">
      <t>イジョウ</t>
    </rPh>
    <phoneticPr fontId="2"/>
  </si>
  <si>
    <t>(5) 老人福祉センターやまなみ荘月別利用状況</t>
    <rPh sb="4" eb="6">
      <t>ロウジン</t>
    </rPh>
    <rPh sb="6" eb="8">
      <t>フクシ</t>
    </rPh>
    <rPh sb="16" eb="17">
      <t>ソウ</t>
    </rPh>
    <rPh sb="17" eb="19">
      <t>ツキベツ</t>
    </rPh>
    <rPh sb="19" eb="21">
      <t>リヨウ</t>
    </rPh>
    <rPh sb="21" eb="23">
      <t>ジョウキョウ</t>
    </rPh>
    <phoneticPr fontId="2"/>
  </si>
  <si>
    <t>年度・月別</t>
    <rPh sb="1" eb="2">
      <t>ド</t>
    </rPh>
    <phoneticPr fontId="2"/>
  </si>
  <si>
    <t>浴室利用者数</t>
    <rPh sb="0" eb="2">
      <t>ヨクシツ</t>
    </rPh>
    <rPh sb="2" eb="4">
      <t>リヨウ</t>
    </rPh>
    <rPh sb="4" eb="5">
      <t>シャ</t>
    </rPh>
    <rPh sb="5" eb="6">
      <t>スウ</t>
    </rPh>
    <phoneticPr fontId="2"/>
  </si>
  <si>
    <t>部屋利用者数</t>
    <rPh sb="0" eb="2">
      <t>ヘヤ</t>
    </rPh>
    <rPh sb="2" eb="4">
      <t>リヨウ</t>
    </rPh>
    <rPh sb="4" eb="5">
      <t>シャ</t>
    </rPh>
    <rPh sb="5" eb="6">
      <t>スウ</t>
    </rPh>
    <phoneticPr fontId="2"/>
  </si>
  <si>
    <t>合　　　計</t>
    <rPh sb="0" eb="1">
      <t>ゴウ</t>
    </rPh>
    <rPh sb="4" eb="5">
      <t>ケイ</t>
    </rPh>
    <phoneticPr fontId="2"/>
  </si>
  <si>
    <t>（各年4月1日：単位　人）</t>
    <rPh sb="1" eb="3">
      <t>カクネン</t>
    </rPh>
    <rPh sb="4" eb="5">
      <t>ツキ</t>
    </rPh>
    <rPh sb="6" eb="7">
      <t>ニチ</t>
    </rPh>
    <rPh sb="8" eb="10">
      <t>タンイ</t>
    </rPh>
    <rPh sb="11" eb="12">
      <t>ヒト</t>
    </rPh>
    <phoneticPr fontId="2"/>
  </si>
  <si>
    <t>区　　分</t>
    <rPh sb="0" eb="1">
      <t>ク</t>
    </rPh>
    <rPh sb="3" eb="4">
      <t>ブン</t>
    </rPh>
    <phoneticPr fontId="2"/>
  </si>
  <si>
    <t>3歳以上</t>
    <rPh sb="1" eb="2">
      <t>サイ</t>
    </rPh>
    <rPh sb="2" eb="4">
      <t>イジョウ</t>
    </rPh>
    <phoneticPr fontId="2"/>
  </si>
  <si>
    <t>2 歳</t>
    <rPh sb="2" eb="3">
      <t>サイ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</si>
  <si>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</si>
  <si>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(3) 保険給付</t>
    <rPh sb="4" eb="6">
      <t>ホケン</t>
    </rPh>
    <rPh sb="6" eb="8">
      <t>キュウフ</t>
    </rPh>
    <phoneticPr fontId="2"/>
  </si>
  <si>
    <t xml:space="preserve">  ア　介護サービス等給付費</t>
    <rPh sb="4" eb="6">
      <t>カイゴ</t>
    </rPh>
    <rPh sb="10" eb="11">
      <t>トウ</t>
    </rPh>
    <rPh sb="11" eb="13">
      <t>キュウフ</t>
    </rPh>
    <rPh sb="13" eb="14">
      <t>ヒ</t>
    </rPh>
    <phoneticPr fontId="2"/>
  </si>
  <si>
    <t xml:space="preserve">  イ　高額介護サービス等費</t>
    <rPh sb="4" eb="6">
      <t>コウガク</t>
    </rPh>
    <rPh sb="6" eb="8">
      <t>カイゴ</t>
    </rPh>
    <rPh sb="12" eb="13">
      <t>トウ</t>
    </rPh>
    <rPh sb="13" eb="14">
      <t>ヒ</t>
    </rPh>
    <phoneticPr fontId="2"/>
  </si>
  <si>
    <t>要介護１</t>
    <rPh sb="0" eb="1">
      <t>ヨウ</t>
    </rPh>
    <rPh sb="1" eb="3">
      <t>カイゴ</t>
    </rPh>
    <phoneticPr fontId="2"/>
  </si>
  <si>
    <t>金　額</t>
    <rPh sb="0" eb="1">
      <t>キン</t>
    </rPh>
    <rPh sb="2" eb="3">
      <t>ガク</t>
    </rPh>
    <phoneticPr fontId="2"/>
  </si>
  <si>
    <t>該 当 者</t>
    <rPh sb="0" eb="1">
      <t>ガイ</t>
    </rPh>
    <rPh sb="2" eb="3">
      <t>トウ</t>
    </rPh>
    <rPh sb="4" eb="5">
      <t>モノ</t>
    </rPh>
    <phoneticPr fontId="2"/>
  </si>
  <si>
    <t>支給総額</t>
    <rPh sb="0" eb="2">
      <t>シキュウ</t>
    </rPh>
    <rPh sb="2" eb="4">
      <t>ソウガク</t>
    </rPh>
    <phoneticPr fontId="2"/>
  </si>
  <si>
    <t>.児 童 手 当</t>
    <rPh sb="1" eb="2">
      <t>ジ</t>
    </rPh>
    <rPh sb="3" eb="4">
      <t>ワラベ</t>
    </rPh>
    <rPh sb="5" eb="6">
      <t>テ</t>
    </rPh>
    <rPh sb="7" eb="8">
      <t>トウ</t>
    </rPh>
    <phoneticPr fontId="2"/>
  </si>
  <si>
    <t>(1)　受給者数・児童数</t>
    <rPh sb="4" eb="7">
      <t>ジュキュウシャ</t>
    </rPh>
    <rPh sb="7" eb="8">
      <t>スウ</t>
    </rPh>
    <rPh sb="9" eb="11">
      <t>ジドウ</t>
    </rPh>
    <rPh sb="11" eb="12">
      <t>スウ</t>
    </rPh>
    <phoneticPr fontId="2"/>
  </si>
  <si>
    <t>区     分</t>
    <rPh sb="0" eb="1">
      <t>ク</t>
    </rPh>
    <rPh sb="6" eb="7">
      <t>ブン</t>
    </rPh>
    <phoneticPr fontId="2"/>
  </si>
  <si>
    <t>算定基礎児童別受給者数（世帯）</t>
    <rPh sb="0" eb="2">
      <t>サンテイ</t>
    </rPh>
    <rPh sb="2" eb="4">
      <t>キソ</t>
    </rPh>
    <rPh sb="4" eb="6">
      <t>ジドウ</t>
    </rPh>
    <rPh sb="6" eb="7">
      <t>ベツ</t>
    </rPh>
    <rPh sb="7" eb="10">
      <t>ジュキュウシャ</t>
    </rPh>
    <rPh sb="10" eb="11">
      <t>スウ</t>
    </rPh>
    <rPh sb="12" eb="14">
      <t>セタイ</t>
    </rPh>
    <phoneticPr fontId="2"/>
  </si>
  <si>
    <t>児童数</t>
    <rPh sb="0" eb="2">
      <t>ジドウ</t>
    </rPh>
    <rPh sb="2" eb="3">
      <t>スウ</t>
    </rPh>
    <phoneticPr fontId="2"/>
  </si>
  <si>
    <t>1人</t>
    <rPh sb="0" eb="2">
      <t>ヒトリ</t>
    </rPh>
    <phoneticPr fontId="2"/>
  </si>
  <si>
    <t>2人</t>
  </si>
  <si>
    <t>3人</t>
  </si>
  <si>
    <t>4人</t>
  </si>
  <si>
    <t>5人</t>
  </si>
  <si>
    <t>6人</t>
  </si>
  <si>
    <t>（人）</t>
    <rPh sb="1" eb="2">
      <t>ヒト</t>
    </rPh>
    <phoneticPr fontId="2"/>
  </si>
  <si>
    <t>総数</t>
    <rPh sb="0" eb="1">
      <t>フサ</t>
    </rPh>
    <rPh sb="1" eb="2">
      <t>カズ</t>
    </rPh>
    <phoneticPr fontId="2"/>
  </si>
  <si>
    <t>年齢区分</t>
    <rPh sb="0" eb="2">
      <t>ネンレイ</t>
    </rPh>
    <rPh sb="2" eb="4">
      <t>クブン</t>
    </rPh>
    <phoneticPr fontId="2"/>
  </si>
  <si>
    <t>3歳未満</t>
    <rPh sb="1" eb="2">
      <t>サイ</t>
    </rPh>
    <rPh sb="2" eb="4">
      <t>ミマン</t>
    </rPh>
    <phoneticPr fontId="2"/>
  </si>
  <si>
    <t>被用者</t>
    <rPh sb="0" eb="3">
      <t>ヒヨウシャ</t>
    </rPh>
    <phoneticPr fontId="2"/>
  </si>
  <si>
    <t>非被用者</t>
    <rPh sb="0" eb="1">
      <t>ヒ</t>
    </rPh>
    <rPh sb="1" eb="4">
      <t>ヒヨウシャ</t>
    </rPh>
    <phoneticPr fontId="2"/>
  </si>
  <si>
    <t>小学校修了前</t>
    <rPh sb="0" eb="3">
      <t>ショウガッコウ</t>
    </rPh>
    <rPh sb="3" eb="4">
      <t>シュウ</t>
    </rPh>
    <rPh sb="4" eb="5">
      <t>リョウ</t>
    </rPh>
    <rPh sb="5" eb="6">
      <t>マエ</t>
    </rPh>
    <phoneticPr fontId="2"/>
  </si>
  <si>
    <t>(2)　児童扶養手当・特別児童扶養手当受給者数</t>
    <rPh sb="4" eb="6">
      <t>ジドウ</t>
    </rPh>
    <rPh sb="6" eb="8">
      <t>フヨウ</t>
    </rPh>
    <rPh sb="8" eb="10">
      <t>テアテ</t>
    </rPh>
    <rPh sb="11" eb="13">
      <t>トクベツ</t>
    </rPh>
    <rPh sb="13" eb="15">
      <t>ジドウ</t>
    </rPh>
    <rPh sb="15" eb="17">
      <t>フヨウ</t>
    </rPh>
    <rPh sb="17" eb="19">
      <t>テアテ</t>
    </rPh>
    <rPh sb="19" eb="22">
      <t>ジュキュウシャ</t>
    </rPh>
    <rPh sb="22" eb="23">
      <t>スウ</t>
    </rPh>
    <phoneticPr fontId="2"/>
  </si>
  <si>
    <t>児童扶養手当</t>
    <rPh sb="0" eb="2">
      <t>ジドウ</t>
    </rPh>
    <rPh sb="2" eb="4">
      <t>フヨウ</t>
    </rPh>
    <rPh sb="4" eb="6">
      <t>テアテ</t>
    </rPh>
    <phoneticPr fontId="2"/>
  </si>
  <si>
    <t>特別児童扶養手当</t>
    <rPh sb="0" eb="2">
      <t>トクベツ</t>
    </rPh>
    <rPh sb="2" eb="4">
      <t>ジドウ</t>
    </rPh>
    <rPh sb="4" eb="6">
      <t>フヨウ</t>
    </rPh>
    <rPh sb="6" eb="8">
      <t>テアテ</t>
    </rPh>
    <phoneticPr fontId="2"/>
  </si>
  <si>
    <t>児　　　　童　　　　数</t>
    <rPh sb="0" eb="1">
      <t>ジ</t>
    </rPh>
    <rPh sb="5" eb="6">
      <t>ワラベ</t>
    </rPh>
    <rPh sb="10" eb="11">
      <t>スウ</t>
    </rPh>
    <phoneticPr fontId="2"/>
  </si>
  <si>
    <t>実施内容</t>
    <rPh sb="0" eb="2">
      <t>ジッシ</t>
    </rPh>
    <rPh sb="2" eb="4">
      <t>ナイヨウ</t>
    </rPh>
    <phoneticPr fontId="2"/>
  </si>
  <si>
    <t>職 員 数</t>
    <rPh sb="0" eb="1">
      <t>ショク</t>
    </rPh>
    <rPh sb="2" eb="3">
      <t>イン</t>
    </rPh>
    <rPh sb="4" eb="5">
      <t>スウ</t>
    </rPh>
    <phoneticPr fontId="2"/>
  </si>
  <si>
    <t>定員数</t>
    <rPh sb="0" eb="2">
      <t>テイイン</t>
    </rPh>
    <rPh sb="2" eb="3">
      <t>カズ</t>
    </rPh>
    <phoneticPr fontId="2"/>
  </si>
  <si>
    <t>0 歳</t>
    <rPh sb="2" eb="3">
      <t>サイ</t>
    </rPh>
    <phoneticPr fontId="2"/>
  </si>
  <si>
    <t>1 歳</t>
    <rPh sb="2" eb="3">
      <t>サイ</t>
    </rPh>
    <phoneticPr fontId="2"/>
  </si>
  <si>
    <t>3 歳</t>
    <rPh sb="2" eb="3">
      <t>サイ</t>
    </rPh>
    <phoneticPr fontId="2"/>
  </si>
  <si>
    <t>4 歳</t>
    <rPh sb="2" eb="3">
      <t>サイ</t>
    </rPh>
    <phoneticPr fontId="2"/>
  </si>
  <si>
    <t>5 歳</t>
    <rPh sb="2" eb="3">
      <t>サイ</t>
    </rPh>
    <phoneticPr fontId="2"/>
  </si>
  <si>
    <t>実 施</t>
    <rPh sb="0" eb="1">
      <t>ミ</t>
    </rPh>
    <rPh sb="2" eb="3">
      <t>ホドコ</t>
    </rPh>
    <phoneticPr fontId="2"/>
  </si>
  <si>
    <t>私 的</t>
    <rPh sb="0" eb="1">
      <t>ワタシ</t>
    </rPh>
    <rPh sb="2" eb="3">
      <t>マト</t>
    </rPh>
    <phoneticPr fontId="2"/>
  </si>
  <si>
    <t>平 成</t>
    <rPh sb="0" eb="1">
      <t>ヘイ</t>
    </rPh>
    <rPh sb="2" eb="3">
      <t>シゲル</t>
    </rPh>
    <phoneticPr fontId="2"/>
  </si>
  <si>
    <t>宮城野保育園</t>
    <rPh sb="0" eb="3">
      <t>ミヤギノ</t>
    </rPh>
    <rPh sb="3" eb="6">
      <t>ホイクエン</t>
    </rPh>
    <phoneticPr fontId="2"/>
  </si>
  <si>
    <t>仙石原保育園</t>
    <rPh sb="0" eb="2">
      <t>センゴク</t>
    </rPh>
    <rPh sb="2" eb="3">
      <t>ハラ</t>
    </rPh>
    <rPh sb="3" eb="6">
      <t>ホイクエン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</si>
  <si>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</si>
  <si>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</si>
  <si>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全国平均</t>
    <rPh sb="0" eb="2">
      <t>ゼンコク</t>
    </rPh>
    <rPh sb="2" eb="4">
      <t>ヘイキン</t>
    </rPh>
    <phoneticPr fontId="2"/>
  </si>
  <si>
    <t>町平均</t>
    <rPh sb="0" eb="1">
      <t>マチ</t>
    </rPh>
    <rPh sb="1" eb="3">
      <t>ヘイキン</t>
    </rPh>
    <phoneticPr fontId="2"/>
  </si>
  <si>
    <t>二ノ平保育園</t>
    <rPh sb="0" eb="1">
      <t>ニ</t>
    </rPh>
    <rPh sb="2" eb="3">
      <t>タイラ</t>
    </rPh>
    <rPh sb="3" eb="6">
      <t>ホイクエン</t>
    </rPh>
    <phoneticPr fontId="2"/>
  </si>
  <si>
    <t>　    ア.児童及び職員数</t>
    <rPh sb="7" eb="9">
      <t>ジドウ</t>
    </rPh>
    <rPh sb="9" eb="10">
      <t>オヨ</t>
    </rPh>
    <rPh sb="11" eb="13">
      <t>ショクイン</t>
    </rPh>
    <rPh sb="13" eb="14">
      <t>スウ</t>
    </rPh>
    <phoneticPr fontId="2"/>
  </si>
  <si>
    <t>　   イ.身　　　長</t>
    <rPh sb="6" eb="7">
      <t>ミ</t>
    </rPh>
    <rPh sb="10" eb="11">
      <t>チョウ</t>
    </rPh>
    <phoneticPr fontId="2"/>
  </si>
  <si>
    <t>　   ウ.体　　　重</t>
    <rPh sb="6" eb="7">
      <t>カラダ</t>
    </rPh>
    <rPh sb="10" eb="11">
      <t>ジュウ</t>
    </rPh>
    <phoneticPr fontId="2"/>
  </si>
  <si>
    <t>(2)</t>
  </si>
  <si>
    <t>保護率(％)</t>
    <rPh sb="0" eb="2">
      <t>ホゴ</t>
    </rPh>
    <rPh sb="2" eb="3">
      <t>リツ</t>
    </rPh>
    <phoneticPr fontId="2"/>
  </si>
  <si>
    <t>　エ　高額医療合算介護（介護予防）サービス費</t>
  </si>
  <si>
    <t>介　護　度</t>
    <rPh sb="0" eb="1">
      <t>スケ</t>
    </rPh>
    <rPh sb="2" eb="3">
      <t>マモル</t>
    </rPh>
    <rPh sb="4" eb="5">
      <t>ド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</si>
  <si>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</si>
  <si>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</si>
  <si>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</si>
  <si>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</si>
  <si>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</si>
  <si>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</si>
  <si>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合計</t>
    <rPh sb="0" eb="2">
      <t>ゴウケイ</t>
    </rPh>
    <phoneticPr fontId="2"/>
  </si>
  <si>
    <t>　認定者数</t>
    <rPh sb="1" eb="4">
      <t>ニンテイシャ</t>
    </rPh>
    <rPh sb="4" eb="5">
      <t>スウ</t>
    </rPh>
    <phoneticPr fontId="2"/>
  </si>
  <si>
    <t>　受給者数</t>
    <rPh sb="1" eb="4">
      <t>ジュキュウシャ</t>
    </rPh>
    <rPh sb="4" eb="5">
      <t>スウ</t>
    </rPh>
    <phoneticPr fontId="2"/>
  </si>
  <si>
    <t>　介護老人福祉施設</t>
    <rPh sb="1" eb="3">
      <t>カイゴ</t>
    </rPh>
    <rPh sb="3" eb="5">
      <t>ロウジン</t>
    </rPh>
    <rPh sb="5" eb="7">
      <t>フクシ</t>
    </rPh>
    <rPh sb="7" eb="9">
      <t>シセツ</t>
    </rPh>
    <phoneticPr fontId="2"/>
  </si>
  <si>
    <t>　介護老人保健施設</t>
    <rPh sb="1" eb="3">
      <t>カイゴ</t>
    </rPh>
    <rPh sb="3" eb="5">
      <t>ロウジン</t>
    </rPh>
    <rPh sb="5" eb="7">
      <t>ホケン</t>
    </rPh>
    <rPh sb="7" eb="9">
      <t>シセツ</t>
    </rPh>
    <phoneticPr fontId="2"/>
  </si>
  <si>
    <t>　介護療養型医療施設</t>
    <rPh sb="1" eb="3">
      <t>カイゴ</t>
    </rPh>
    <rPh sb="3" eb="6">
      <t>リョウヨウガタ</t>
    </rPh>
    <rPh sb="6" eb="8">
      <t>イリョウ</t>
    </rPh>
    <rPh sb="8" eb="10">
      <t>シセツ</t>
    </rPh>
    <phoneticPr fontId="2"/>
  </si>
  <si>
    <t>－</t>
  </si>
  <si>
    <t>.敬老祝金支給状況</t>
    <rPh sb="1" eb="3">
      <t>ケイロウ</t>
    </rPh>
    <rPh sb="3" eb="4">
      <t>イワイ</t>
    </rPh>
    <rPh sb="4" eb="5">
      <t>キン</t>
    </rPh>
    <rPh sb="5" eb="7">
      <t>シキュウ</t>
    </rPh>
    <rPh sb="7" eb="9">
      <t>ジョウキョウ</t>
    </rPh>
    <phoneticPr fontId="2"/>
  </si>
  <si>
    <t>(3)</t>
  </si>
  <si>
    <t>IQ21～35</t>
    <phoneticPr fontId="2"/>
  </si>
  <si>
    <t>IQ36～50</t>
    <phoneticPr fontId="2"/>
  </si>
  <si>
    <t>IQ51～70</t>
    <phoneticPr fontId="2"/>
  </si>
  <si>
    <t>総    数</t>
    <rPh sb="0" eb="1">
      <t>フサ</t>
    </rPh>
    <rPh sb="5" eb="6">
      <t>カズ</t>
    </rPh>
    <phoneticPr fontId="2"/>
  </si>
  <si>
    <t>18歳未満</t>
    <rPh sb="2" eb="3">
      <t>サイ</t>
    </rPh>
    <rPh sb="3" eb="5">
      <t>ミマン</t>
    </rPh>
    <phoneticPr fontId="2"/>
  </si>
  <si>
    <t>18歳以上</t>
    <rPh sb="2" eb="3">
      <t>サイ</t>
    </rPh>
    <rPh sb="3" eb="5">
      <t>イジョウ</t>
    </rPh>
    <phoneticPr fontId="2"/>
  </si>
  <si>
    <t>％</t>
    <phoneticPr fontId="2"/>
  </si>
  <si>
    <t>湯　　　本</t>
    <rPh sb="0" eb="1">
      <t>ユ</t>
    </rPh>
    <rPh sb="4" eb="5">
      <t>ホン</t>
    </rPh>
    <phoneticPr fontId="2"/>
  </si>
  <si>
    <t>温　　　泉</t>
    <rPh sb="0" eb="1">
      <t>アツシ</t>
    </rPh>
    <rPh sb="4" eb="5">
      <t>イズミ</t>
    </rPh>
    <phoneticPr fontId="2"/>
  </si>
  <si>
    <t>宮　城　野</t>
    <rPh sb="0" eb="1">
      <t>ミヤ</t>
    </rPh>
    <rPh sb="2" eb="3">
      <t>シロ</t>
    </rPh>
    <rPh sb="4" eb="5">
      <t>ノ</t>
    </rPh>
    <phoneticPr fontId="2"/>
  </si>
  <si>
    <t>仙　石　原</t>
    <rPh sb="0" eb="1">
      <t>セン</t>
    </rPh>
    <rPh sb="2" eb="3">
      <t>イシ</t>
    </rPh>
    <rPh sb="4" eb="5">
      <t>ハラ</t>
    </rPh>
    <phoneticPr fontId="2"/>
  </si>
  <si>
    <t>箱　　　根</t>
    <rPh sb="0" eb="1">
      <t>ハコ</t>
    </rPh>
    <rPh sb="4" eb="5">
      <t>ネ</t>
    </rPh>
    <phoneticPr fontId="2"/>
  </si>
  <si>
    <t>住所地特例</t>
    <rPh sb="0" eb="2">
      <t>ジュウショ</t>
    </rPh>
    <rPh sb="2" eb="3">
      <t>チ</t>
    </rPh>
    <rPh sb="3" eb="5">
      <t>トクレイ</t>
    </rPh>
    <phoneticPr fontId="2"/>
  </si>
  <si>
    <t>(2) 第１号被保険者保険料収納状況</t>
    <rPh sb="4" eb="5">
      <t>ダイ</t>
    </rPh>
    <rPh sb="6" eb="7">
      <t>ゴウ</t>
    </rPh>
    <rPh sb="7" eb="8">
      <t>ヒ</t>
    </rPh>
    <rPh sb="8" eb="11">
      <t>ホケンシャ</t>
    </rPh>
    <rPh sb="11" eb="14">
      <t>ホケンリョウ</t>
    </rPh>
    <rPh sb="14" eb="16">
      <t>シュウノウ</t>
    </rPh>
    <rPh sb="16" eb="18">
      <t>ジョウキョウ</t>
    </rPh>
    <phoneticPr fontId="2"/>
  </si>
  <si>
    <t>収入済額</t>
    <rPh sb="0" eb="2">
      <t>シュウニュウ</t>
    </rPh>
    <rPh sb="2" eb="3">
      <t>ズ</t>
    </rPh>
    <rPh sb="3" eb="4">
      <t>ガク</t>
    </rPh>
    <phoneticPr fontId="2"/>
  </si>
  <si>
    <t>件  数</t>
    <phoneticPr fontId="2"/>
  </si>
  <si>
    <t>介 護 費 用 額</t>
    <rPh sb="0" eb="1">
      <t>スケ</t>
    </rPh>
    <rPh sb="2" eb="3">
      <t>ユズル</t>
    </rPh>
    <rPh sb="4" eb="5">
      <t>ヒ</t>
    </rPh>
    <rPh sb="6" eb="7">
      <t>ヨウ</t>
    </rPh>
    <rPh sb="8" eb="9">
      <t>ガク</t>
    </rPh>
    <phoneticPr fontId="2"/>
  </si>
  <si>
    <t>保険給付額</t>
    <rPh sb="0" eb="2">
      <t>ホケン</t>
    </rPh>
    <rPh sb="2" eb="4">
      <t>キュウフ</t>
    </rPh>
    <rPh sb="4" eb="5">
      <t>ガク</t>
    </rPh>
    <phoneticPr fontId="2"/>
  </si>
  <si>
    <t>1件あたり給付額</t>
    <rPh sb="1" eb="2">
      <t>ケン</t>
    </rPh>
    <rPh sb="5" eb="7">
      <t>キュウフ</t>
    </rPh>
    <rPh sb="7" eb="8">
      <t>ガク</t>
    </rPh>
    <phoneticPr fontId="2"/>
  </si>
  <si>
    <t>居宅サービス</t>
    <rPh sb="0" eb="2">
      <t>キョタク</t>
    </rPh>
    <phoneticPr fontId="2"/>
  </si>
  <si>
    <t>地域密着型サービス</t>
    <rPh sb="0" eb="2">
      <t>チイキ</t>
    </rPh>
    <rPh sb="2" eb="4">
      <t>ミッチャク</t>
    </rPh>
    <rPh sb="4" eb="5">
      <t>ガタ</t>
    </rPh>
    <phoneticPr fontId="2"/>
  </si>
  <si>
    <t>施設サービス</t>
    <rPh sb="0" eb="2">
      <t>シセツ</t>
    </rPh>
    <phoneticPr fontId="2"/>
  </si>
  <si>
    <t xml:space="preserve">  ウ　特定入所者介護サービス等費</t>
    <rPh sb="4" eb="6">
      <t>トクテイ</t>
    </rPh>
    <rPh sb="6" eb="8">
      <t>ニュウショ</t>
    </rPh>
    <rPh sb="8" eb="9">
      <t>シャ</t>
    </rPh>
    <rPh sb="9" eb="11">
      <t>カイゴ</t>
    </rPh>
    <rPh sb="15" eb="16">
      <t>トウ</t>
    </rPh>
    <rPh sb="16" eb="17">
      <t>ヒ</t>
    </rPh>
    <phoneticPr fontId="2"/>
  </si>
  <si>
    <t>区分</t>
    <rPh sb="0" eb="2">
      <t>クブン</t>
    </rPh>
    <phoneticPr fontId="2"/>
  </si>
  <si>
    <t>件数</t>
    <rPh sb="0" eb="2">
      <t>ケンスウ</t>
    </rPh>
    <phoneticPr fontId="2"/>
  </si>
  <si>
    <t>1件あたり給付額</t>
    <rPh sb="1" eb="2">
      <t>ケン</t>
    </rPh>
    <rPh sb="5" eb="8">
      <t>キュウフガク</t>
    </rPh>
    <phoneticPr fontId="2"/>
  </si>
  <si>
    <t>(4）要介護認定者数及び介護（介護予防）サービス受給者数</t>
    <phoneticPr fontId="2"/>
  </si>
  <si>
    <t>（各年度３月報告分）　（単位　人）</t>
    <phoneticPr fontId="2"/>
  </si>
  <si>
    <t>100　歳</t>
    <rPh sb="4" eb="5">
      <t>サイ</t>
    </rPh>
    <phoneticPr fontId="2"/>
  </si>
  <si>
    <t xml:space="preserve">   (6) 町立認定こども園・保育園</t>
    <rPh sb="7" eb="9">
      <t>チョウリツ</t>
    </rPh>
    <rPh sb="9" eb="11">
      <t>ニンテイ</t>
    </rPh>
    <rPh sb="14" eb="15">
      <t>エン</t>
    </rPh>
    <rPh sb="16" eb="19">
      <t>ホイクエン</t>
    </rPh>
    <phoneticPr fontId="2"/>
  </si>
  <si>
    <t>湯本幼児学園</t>
    <rPh sb="0" eb="2">
      <t>ユモト</t>
    </rPh>
    <rPh sb="2" eb="4">
      <t>ヨウジ</t>
    </rPh>
    <rPh sb="4" eb="6">
      <t>ガクエン</t>
    </rPh>
    <phoneticPr fontId="2"/>
  </si>
  <si>
    <t>仙石原幼児学園</t>
    <rPh sb="0" eb="3">
      <t>センゴクハラ</t>
    </rPh>
    <rPh sb="3" eb="5">
      <t>ヨウジ</t>
    </rPh>
    <rPh sb="5" eb="7">
      <t>ガクエン</t>
    </rPh>
    <phoneticPr fontId="2"/>
  </si>
  <si>
    <t>－</t>
    <phoneticPr fontId="2"/>
  </si>
  <si>
    <t>％</t>
    <phoneticPr fontId="2"/>
  </si>
  <si>
    <t>％</t>
    <phoneticPr fontId="2"/>
  </si>
  <si>
    <t>(4) 療養の給付</t>
    <rPh sb="4" eb="6">
      <t>リョウヨウ</t>
    </rPh>
    <rPh sb="7" eb="9">
      <t>キュウフ</t>
    </rPh>
    <phoneticPr fontId="2"/>
  </si>
  <si>
    <t>総　　数</t>
    <rPh sb="0" eb="1">
      <t>フサ</t>
    </rPh>
    <rPh sb="3" eb="4">
      <t>カズ</t>
    </rPh>
    <phoneticPr fontId="2"/>
  </si>
  <si>
    <t>診　療　費　等</t>
    <rPh sb="0" eb="1">
      <t>ミ</t>
    </rPh>
    <rPh sb="2" eb="3">
      <t>リョウ</t>
    </rPh>
    <rPh sb="4" eb="5">
      <t>ヒ</t>
    </rPh>
    <rPh sb="6" eb="7">
      <t>ナド</t>
    </rPh>
    <phoneticPr fontId="2"/>
  </si>
  <si>
    <t>薬 剤 支 給</t>
    <rPh sb="0" eb="1">
      <t>クスリ</t>
    </rPh>
    <rPh sb="2" eb="3">
      <t>ザイ</t>
    </rPh>
    <rPh sb="4" eb="5">
      <t>ササ</t>
    </rPh>
    <rPh sb="6" eb="7">
      <t>キュウ</t>
    </rPh>
    <phoneticPr fontId="2"/>
  </si>
  <si>
    <t>受 診 率</t>
    <rPh sb="0" eb="1">
      <t>ウケ</t>
    </rPh>
    <rPh sb="2" eb="3">
      <t>ミ</t>
    </rPh>
    <rPh sb="4" eb="5">
      <t>リツ</t>
    </rPh>
    <phoneticPr fontId="2"/>
  </si>
  <si>
    <t>％</t>
    <phoneticPr fontId="2"/>
  </si>
  <si>
    <t>(5) 診療費等の内訳</t>
    <rPh sb="4" eb="7">
      <t>シンリョウヒ</t>
    </rPh>
    <rPh sb="7" eb="8">
      <t>トウ</t>
    </rPh>
    <rPh sb="9" eb="11">
      <t>ウチワケ</t>
    </rPh>
    <phoneticPr fontId="2"/>
  </si>
  <si>
    <t xml:space="preserve">   ア.入　　院（食事療養費を含む）</t>
    <rPh sb="5" eb="6">
      <t>イ</t>
    </rPh>
    <rPh sb="8" eb="9">
      <t>イン</t>
    </rPh>
    <rPh sb="10" eb="12">
      <t>ショクジ</t>
    </rPh>
    <rPh sb="12" eb="15">
      <t>リョウヨウヒ</t>
    </rPh>
    <rPh sb="16" eb="17">
      <t>フク</t>
    </rPh>
    <phoneticPr fontId="2"/>
  </si>
  <si>
    <t>件  数</t>
    <phoneticPr fontId="2"/>
  </si>
  <si>
    <t>日  数</t>
    <phoneticPr fontId="2"/>
  </si>
  <si>
    <t>費  用  額</t>
    <rPh sb="6" eb="7">
      <t>ガク</t>
    </rPh>
    <phoneticPr fontId="2"/>
  </si>
  <si>
    <t>受 診 率</t>
    <rPh sb="4" eb="5">
      <t>リツ</t>
    </rPh>
    <phoneticPr fontId="2"/>
  </si>
  <si>
    <t>１人当たり費用額</t>
    <rPh sb="1" eb="2">
      <t>ニン</t>
    </rPh>
    <rPh sb="2" eb="3">
      <t>ア</t>
    </rPh>
    <rPh sb="5" eb="7">
      <t>ヒヨウ</t>
    </rPh>
    <rPh sb="7" eb="8">
      <t>ガク</t>
    </rPh>
    <phoneticPr fontId="2"/>
  </si>
  <si>
    <t>日</t>
    <rPh sb="0" eb="1">
      <t>ヒ</t>
    </rPh>
    <phoneticPr fontId="2"/>
  </si>
  <si>
    <t>％</t>
    <phoneticPr fontId="2"/>
  </si>
  <si>
    <t xml:space="preserve">   イ.入 院 外 等</t>
    <rPh sb="5" eb="6">
      <t>イ</t>
    </rPh>
    <rPh sb="7" eb="8">
      <t>イン</t>
    </rPh>
    <rPh sb="9" eb="10">
      <t>ガイ</t>
    </rPh>
    <rPh sb="11" eb="12">
      <t>トウ</t>
    </rPh>
    <phoneticPr fontId="2"/>
  </si>
  <si>
    <t xml:space="preserve">   ウ.歯　　科</t>
    <rPh sb="5" eb="6">
      <t>ハ</t>
    </rPh>
    <rPh sb="8" eb="9">
      <t>カ</t>
    </rPh>
    <phoneticPr fontId="2"/>
  </si>
  <si>
    <t>その他（柔道整復等）</t>
    <rPh sb="2" eb="3">
      <t>タ</t>
    </rPh>
    <rPh sb="4" eb="6">
      <t>ジュウドウ</t>
    </rPh>
    <rPh sb="6" eb="9">
      <t>セイフクナド</t>
    </rPh>
    <phoneticPr fontId="2"/>
  </si>
  <si>
    <t>費　用　額</t>
    <rPh sb="0" eb="1">
      <t>ヒ</t>
    </rPh>
    <rPh sb="2" eb="3">
      <t>ヨウ</t>
    </rPh>
    <rPh sb="4" eb="5">
      <t>ガク</t>
    </rPh>
    <phoneticPr fontId="2"/>
  </si>
  <si>
    <t>(7) 保 険 給 付</t>
    <rPh sb="4" eb="5">
      <t>タモツ</t>
    </rPh>
    <rPh sb="6" eb="7">
      <t>ケン</t>
    </rPh>
    <rPh sb="8" eb="9">
      <t>キュウ</t>
    </rPh>
    <rPh sb="10" eb="11">
      <t>ヅケ</t>
    </rPh>
    <phoneticPr fontId="2"/>
  </si>
  <si>
    <t xml:space="preserve">   ア.高額療養費</t>
    <rPh sb="5" eb="7">
      <t>コウガク</t>
    </rPh>
    <rPh sb="7" eb="10">
      <t>リョウヨウヒ</t>
    </rPh>
    <phoneticPr fontId="2"/>
  </si>
  <si>
    <t>件  数</t>
    <phoneticPr fontId="2"/>
  </si>
  <si>
    <t>高額療養費</t>
    <rPh sb="0" eb="2">
      <t>コウガク</t>
    </rPh>
    <rPh sb="2" eb="5">
      <t>リョウヨウヒ</t>
    </rPh>
    <phoneticPr fontId="2"/>
  </si>
  <si>
    <t>１件当たり支給額</t>
    <rPh sb="1" eb="2">
      <t>ケン</t>
    </rPh>
    <rPh sb="2" eb="3">
      <t>ア</t>
    </rPh>
    <rPh sb="5" eb="8">
      <t>シキュウガク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</si>
  <si>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</si>
  <si>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</si>
  <si>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受診率</t>
    <rPh sb="0" eb="2">
      <t>ジュシン</t>
    </rPh>
    <rPh sb="2" eb="3">
      <t>リツ</t>
    </rPh>
    <phoneticPr fontId="2"/>
  </si>
  <si>
    <t xml:space="preserve">   イ.特定保健指導</t>
    <rPh sb="5" eb="7">
      <t>トクテイ</t>
    </rPh>
    <rPh sb="7" eb="9">
      <t>ホケン</t>
    </rPh>
    <rPh sb="9" eb="11">
      <t>シドウ</t>
    </rPh>
    <phoneticPr fontId="2"/>
  </si>
  <si>
    <t>積極的支援</t>
    <rPh sb="0" eb="3">
      <t>セッキョクテキ</t>
    </rPh>
    <rPh sb="3" eb="5">
      <t>シエン</t>
    </rPh>
    <phoneticPr fontId="2"/>
  </si>
  <si>
    <t>動機付け支援</t>
    <rPh sb="0" eb="2">
      <t>ドウキ</t>
    </rPh>
    <rPh sb="2" eb="3">
      <t>ツ</t>
    </rPh>
    <rPh sb="4" eb="6">
      <t>シエン</t>
    </rPh>
    <phoneticPr fontId="2"/>
  </si>
  <si>
    <t>利用者数</t>
    <rPh sb="0" eb="3">
      <t>リヨウシャ</t>
    </rPh>
    <rPh sb="3" eb="4">
      <t>スウ</t>
    </rPh>
    <phoneticPr fontId="2"/>
  </si>
  <si>
    <t>終了者数</t>
    <rPh sb="0" eb="2">
      <t>シュウリョウ</t>
    </rPh>
    <rPh sb="2" eb="3">
      <t>シャ</t>
    </rPh>
    <rPh sb="3" eb="4">
      <t>スウ</t>
    </rPh>
    <phoneticPr fontId="2"/>
  </si>
  <si>
    <r>
      <t xml:space="preserve">実施率 </t>
    </r>
    <r>
      <rPr>
        <sz val="9"/>
        <rFont val="ＭＳ 明朝"/>
        <family val="1"/>
        <charset val="128"/>
      </rPr>
      <t>*</t>
    </r>
    <rPh sb="0" eb="2">
      <t>ジッシ</t>
    </rPh>
    <rPh sb="2" eb="3">
      <t>リツ</t>
    </rPh>
    <phoneticPr fontId="2"/>
  </si>
  <si>
    <t>％</t>
    <phoneticPr fontId="2"/>
  </si>
  <si>
    <t>.長寿健康診査</t>
    <rPh sb="1" eb="3">
      <t>チョウジュ</t>
    </rPh>
    <rPh sb="3" eb="5">
      <t>ケンコウ</t>
    </rPh>
    <rPh sb="5" eb="7">
      <t>シンサ</t>
    </rPh>
    <phoneticPr fontId="2"/>
  </si>
  <si>
    <t>年  度</t>
    <rPh sb="0" eb="1">
      <t>トシ</t>
    </rPh>
    <rPh sb="3" eb="4">
      <t>タビ</t>
    </rPh>
    <phoneticPr fontId="2"/>
  </si>
  <si>
    <t>被　保　険　者　数</t>
    <rPh sb="0" eb="1">
      <t>ヒ</t>
    </rPh>
    <rPh sb="2" eb="3">
      <t>タモツ</t>
    </rPh>
    <rPh sb="4" eb="5">
      <t>ケン</t>
    </rPh>
    <rPh sb="6" eb="7">
      <t>モノ</t>
    </rPh>
    <rPh sb="8" eb="9">
      <t>スウ</t>
    </rPh>
    <phoneticPr fontId="2"/>
  </si>
  <si>
    <t>免　除</t>
    <rPh sb="0" eb="1">
      <t>メン</t>
    </rPh>
    <rPh sb="2" eb="3">
      <t>ジョ</t>
    </rPh>
    <phoneticPr fontId="2"/>
  </si>
  <si>
    <t>付 加 年 金</t>
    <rPh sb="0" eb="1">
      <t>ヅケ</t>
    </rPh>
    <rPh sb="2" eb="3">
      <t>クワ</t>
    </rPh>
    <rPh sb="4" eb="5">
      <t>トシ</t>
    </rPh>
    <rPh sb="6" eb="7">
      <t>キン</t>
    </rPh>
    <phoneticPr fontId="2"/>
  </si>
  <si>
    <t>第1号</t>
    <rPh sb="0" eb="1">
      <t>ダイ</t>
    </rPh>
    <rPh sb="2" eb="3">
      <t>ゴウ</t>
    </rPh>
    <phoneticPr fontId="2"/>
  </si>
  <si>
    <t>任 意</t>
    <rPh sb="0" eb="1">
      <t>ニン</t>
    </rPh>
    <rPh sb="2" eb="3">
      <t>イ</t>
    </rPh>
    <phoneticPr fontId="2"/>
  </si>
  <si>
    <t>第3号</t>
    <rPh sb="0" eb="1">
      <t>ダイ</t>
    </rPh>
    <rPh sb="2" eb="3">
      <t>ゴウ</t>
    </rPh>
    <phoneticPr fontId="2"/>
  </si>
  <si>
    <t>法 定</t>
    <rPh sb="0" eb="1">
      <t>ホウ</t>
    </rPh>
    <rPh sb="2" eb="3">
      <t>サダム</t>
    </rPh>
    <phoneticPr fontId="2"/>
  </si>
  <si>
    <t>申 請</t>
    <rPh sb="0" eb="1">
      <t>サル</t>
    </rPh>
    <rPh sb="2" eb="3">
      <t>ショウ</t>
    </rPh>
    <phoneticPr fontId="2"/>
  </si>
  <si>
    <t>強 制</t>
    <rPh sb="0" eb="1">
      <t>ツヨシ</t>
    </rPh>
    <rPh sb="2" eb="3">
      <t>セイ</t>
    </rPh>
    <phoneticPr fontId="2"/>
  </si>
  <si>
    <t>(2) 被保険者の異動状況</t>
    <rPh sb="4" eb="8">
      <t>ヒホケンシャ</t>
    </rPh>
    <rPh sb="9" eb="11">
      <t>イドウ</t>
    </rPh>
    <rPh sb="11" eb="13">
      <t>ジョウキョウ</t>
    </rPh>
    <phoneticPr fontId="2"/>
  </si>
  <si>
    <t>(各年3月31日：単位　人）</t>
    <rPh sb="1" eb="3">
      <t>カクネン</t>
    </rPh>
    <rPh sb="4" eb="5">
      <t>ツキ</t>
    </rPh>
    <rPh sb="7" eb="8">
      <t>ニチ</t>
    </rPh>
    <rPh sb="9" eb="11">
      <t>タンイ</t>
    </rPh>
    <rPh sb="12" eb="13">
      <t>ヒト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</si>
  <si>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</si>
  <si>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年度中増減</t>
    <rPh sb="0" eb="3">
      <t>ネンドチュウ</t>
    </rPh>
    <rPh sb="3" eb="5">
      <t>ゾウゲン</t>
    </rPh>
    <phoneticPr fontId="2"/>
  </si>
  <si>
    <t>増  減</t>
    <rPh sb="0" eb="1">
      <t>ゾウ</t>
    </rPh>
    <rPh sb="3" eb="4">
      <t>ゲン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</si>
  <si>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</si>
  <si>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</si>
  <si>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取 得</t>
    <rPh sb="0" eb="1">
      <t>トリ</t>
    </rPh>
    <rPh sb="2" eb="3">
      <t>エ</t>
    </rPh>
    <phoneticPr fontId="2"/>
  </si>
  <si>
    <t>転 入</t>
    <rPh sb="0" eb="1">
      <t>テン</t>
    </rPh>
    <rPh sb="2" eb="3">
      <t>イ</t>
    </rPh>
    <phoneticPr fontId="2"/>
  </si>
  <si>
    <t>喪 失</t>
    <rPh sb="0" eb="1">
      <t>モ</t>
    </rPh>
    <rPh sb="2" eb="3">
      <t>シツ</t>
    </rPh>
    <phoneticPr fontId="2"/>
  </si>
  <si>
    <t>転 出</t>
    <rPh sb="0" eb="1">
      <t>テン</t>
    </rPh>
    <rPh sb="2" eb="3">
      <t>デ</t>
    </rPh>
    <phoneticPr fontId="2"/>
  </si>
  <si>
    <t>(3) 受給者数</t>
    <rPh sb="4" eb="7">
      <t>ジュキュウシャ</t>
    </rPh>
    <rPh sb="7" eb="8">
      <t>スウ</t>
    </rPh>
    <phoneticPr fontId="2"/>
  </si>
  <si>
    <t>拠 出</t>
    <rPh sb="0" eb="1">
      <t>キョ</t>
    </rPh>
    <rPh sb="2" eb="3">
      <t>デ</t>
    </rPh>
    <phoneticPr fontId="2"/>
  </si>
  <si>
    <t>福 祉</t>
    <rPh sb="0" eb="1">
      <t>フク</t>
    </rPh>
    <rPh sb="2" eb="3">
      <t>サイワイ</t>
    </rPh>
    <phoneticPr fontId="2"/>
  </si>
  <si>
    <t>死亡一時金</t>
    <rPh sb="0" eb="2">
      <t>シボウ</t>
    </rPh>
    <rPh sb="2" eb="5">
      <t>イチジキン</t>
    </rPh>
    <phoneticPr fontId="2"/>
  </si>
  <si>
    <t>総　　　数</t>
    <rPh sb="0" eb="1">
      <t>フサ</t>
    </rPh>
    <rPh sb="4" eb="5">
      <t>カズ</t>
    </rPh>
    <phoneticPr fontId="2"/>
  </si>
  <si>
    <t>老　　　齢</t>
    <rPh sb="0" eb="1">
      <t>ロウ</t>
    </rPh>
    <rPh sb="4" eb="5">
      <t>ヨワイ</t>
    </rPh>
    <phoneticPr fontId="2"/>
  </si>
  <si>
    <t>障　　　害</t>
    <rPh sb="0" eb="1">
      <t>サワ</t>
    </rPh>
    <rPh sb="4" eb="5">
      <t>ガイ</t>
    </rPh>
    <phoneticPr fontId="2"/>
  </si>
  <si>
    <t>母　　　子</t>
    <rPh sb="0" eb="1">
      <t>ハハ</t>
    </rPh>
    <rPh sb="4" eb="5">
      <t>コ</t>
    </rPh>
    <phoneticPr fontId="2"/>
  </si>
  <si>
    <t>寡　　　婦</t>
    <rPh sb="0" eb="1">
      <t>ヤモメ</t>
    </rPh>
    <rPh sb="4" eb="5">
      <t>フ</t>
    </rPh>
    <phoneticPr fontId="2"/>
  </si>
  <si>
    <t>遺　　　族</t>
    <rPh sb="0" eb="1">
      <t>イ</t>
    </rPh>
    <rPh sb="4" eb="5">
      <t>ヤカラ</t>
    </rPh>
    <phoneticPr fontId="2"/>
  </si>
  <si>
    <t>(6) 療  養  費　等</t>
    <rPh sb="4" eb="5">
      <t>リョウ</t>
    </rPh>
    <rPh sb="7" eb="8">
      <t>マモル</t>
    </rPh>
    <rPh sb="10" eb="11">
      <t>ヒ</t>
    </rPh>
    <rPh sb="12" eb="13">
      <t>トウ</t>
    </rPh>
    <phoneticPr fontId="2"/>
  </si>
  <si>
    <t>総　　　数</t>
    <rPh sb="0" eb="1">
      <t>ソウ</t>
    </rPh>
    <rPh sb="4" eb="5">
      <t>スウ</t>
    </rPh>
    <phoneticPr fontId="2"/>
  </si>
  <si>
    <t>(1) 第１号被保険者加入状況</t>
    <phoneticPr fontId="2"/>
  </si>
  <si>
    <t>(1)</t>
  </si>
  <si>
    <t>29 年</t>
    <rPh sb="3" eb="4">
      <t>ネン</t>
    </rPh>
    <phoneticPr fontId="2"/>
  </si>
  <si>
    <t>人 員</t>
  </si>
  <si>
    <t>福祉部福祉課</t>
    <rPh sb="0" eb="2">
      <t>フクシ</t>
    </rPh>
    <rPh sb="2" eb="3">
      <t>ブ</t>
    </rPh>
    <rPh sb="3" eb="6">
      <t>フクシカ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</si>
  <si>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</si>
  <si>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t>3 月</t>
  </si>
  <si>
    <t>％</t>
  </si>
  <si>
    <t>福祉部福祉課・保険健康課</t>
    <rPh sb="3" eb="5">
      <t>フクシ</t>
    </rPh>
    <rPh sb="5" eb="6">
      <t>カ</t>
    </rPh>
    <rPh sb="7" eb="9">
      <t>ホケン</t>
    </rPh>
    <rPh sb="9" eb="11">
      <t>ケンコウ</t>
    </rPh>
    <rPh sb="11" eb="12">
      <t>カ</t>
    </rPh>
    <phoneticPr fontId="2"/>
  </si>
  <si>
    <t>　　28年度</t>
    <rPh sb="4" eb="5">
      <t>ネン</t>
    </rPh>
    <rPh sb="5" eb="6">
      <t>ド</t>
    </rPh>
    <phoneticPr fontId="2"/>
  </si>
  <si>
    <t>　居宅介護（介護予防）受給者数</t>
  </si>
  <si>
    <t>　地域密着型（介護予防）サービス受給者数</t>
  </si>
  <si>
    <t>　施設介護サービス受給者数</t>
  </si>
  <si>
    <t>平成28年度</t>
    <rPh sb="0" eb="2">
      <t>ヘイセイ</t>
    </rPh>
    <rPh sb="4" eb="6">
      <t>ネンド</t>
    </rPh>
    <phoneticPr fontId="2"/>
  </si>
  <si>
    <t>注）被用者には特例給付者を含むもの。</t>
    <rPh sb="0" eb="1">
      <t>チュウ</t>
    </rPh>
    <rPh sb="2" eb="5">
      <t>ヒヨウシャ</t>
    </rPh>
    <rPh sb="7" eb="9">
      <t>トクレイ</t>
    </rPh>
    <rPh sb="9" eb="11">
      <t>キュウフ</t>
    </rPh>
    <rPh sb="11" eb="12">
      <t>シャ</t>
    </rPh>
    <rPh sb="13" eb="14">
      <t>フク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</si>
  <si>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</si>
  <si>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>福祉部保険健康課</t>
    <rPh sb="5" eb="7">
      <t>ケンコウ</t>
    </rPh>
    <phoneticPr fontId="2"/>
  </si>
  <si>
    <t>△177</t>
  </si>
  <si>
    <t>注）１．箱根町身体障がい者名簿からの数値</t>
    <rPh sb="0" eb="1">
      <t>チュウ</t>
    </rPh>
    <rPh sb="4" eb="7">
      <t>ハコネマチ</t>
    </rPh>
    <rPh sb="7" eb="9">
      <t>シンタイ</t>
    </rPh>
    <rPh sb="9" eb="10">
      <t>サワ</t>
    </rPh>
    <rPh sb="12" eb="13">
      <t>シャ</t>
    </rPh>
    <rPh sb="13" eb="15">
      <t>メイボ</t>
    </rPh>
    <rPh sb="18" eb="20">
      <t>スウチ</t>
    </rPh>
    <phoneticPr fontId="2"/>
  </si>
  <si>
    <t>　　２．（　）内は、内数で児童数</t>
    <rPh sb="7" eb="8">
      <t>ナイ</t>
    </rPh>
    <rPh sb="10" eb="11">
      <t>ウチ</t>
    </rPh>
    <rPh sb="11" eb="12">
      <t>スウ</t>
    </rPh>
    <rPh sb="13" eb="15">
      <t>ジドウ</t>
    </rPh>
    <rPh sb="15" eb="16">
      <t>スウ</t>
    </rPh>
    <phoneticPr fontId="2"/>
  </si>
  <si>
    <t>注）実施率は、終了者数／対象者数により算出。</t>
    <phoneticPr fontId="2"/>
  </si>
  <si>
    <t>30 年</t>
    <rPh sb="3" eb="4">
      <t>ネン</t>
    </rPh>
    <phoneticPr fontId="2"/>
  </si>
  <si>
    <t>総数</t>
  </si>
  <si>
    <t>年齢区分</t>
  </si>
  <si>
    <t>3歳未満</t>
  </si>
  <si>
    <t>被用者</t>
  </si>
  <si>
    <t>非被用者</t>
  </si>
  <si>
    <t>3歳以上</t>
  </si>
  <si>
    <t>小学校修了前</t>
  </si>
  <si>
    <t xml:space="preserve"> 　　29年度</t>
    <rPh sb="5" eb="6">
      <t>ネン</t>
    </rPh>
    <rPh sb="6" eb="7">
      <t>ド</t>
    </rPh>
    <phoneticPr fontId="2"/>
  </si>
  <si>
    <t>　　 30 年</t>
    <rPh sb="6" eb="7">
      <t>ネン</t>
    </rPh>
    <phoneticPr fontId="2"/>
  </si>
  <si>
    <t xml:space="preserve">  　　30 年</t>
    <rPh sb="7" eb="8">
      <t>ネン</t>
    </rPh>
    <phoneticPr fontId="2"/>
  </si>
  <si>
    <t>4 月</t>
  </si>
  <si>
    <t>5 月</t>
  </si>
  <si>
    <t>6 月</t>
  </si>
  <si>
    <t>7 月</t>
  </si>
  <si>
    <t>8 月</t>
  </si>
  <si>
    <t>9 月</t>
  </si>
  <si>
    <t>10 月</t>
  </si>
  <si>
    <t>11 月</t>
  </si>
  <si>
    <t>12 月</t>
  </si>
  <si>
    <t>1 月</t>
  </si>
  <si>
    <t>2 月</t>
  </si>
  <si>
    <t>　  　29 年 度</t>
    <rPh sb="7" eb="8">
      <t>トシ</t>
    </rPh>
    <rPh sb="9" eb="10">
      <t>タビ</t>
    </rPh>
    <phoneticPr fontId="2"/>
  </si>
  <si>
    <t>　　29年度</t>
    <rPh sb="4" eb="5">
      <t>ネン</t>
    </rPh>
    <rPh sb="5" eb="6">
      <t>ド</t>
    </rPh>
    <phoneticPr fontId="2"/>
  </si>
  <si>
    <t>平成29年度</t>
    <rPh sb="0" eb="2">
      <t>ヘイセイ</t>
    </rPh>
    <rPh sb="4" eb="6">
      <t>ネンド</t>
    </rPh>
    <phoneticPr fontId="2"/>
  </si>
  <si>
    <t xml:space="preserve"> 　　 29 年 度</t>
    <rPh sb="7" eb="8">
      <t>ネン</t>
    </rPh>
    <rPh sb="9" eb="10">
      <t>ド</t>
    </rPh>
    <phoneticPr fontId="2"/>
  </si>
  <si>
    <t>　　  29 年 度</t>
    <rPh sb="7" eb="8">
      <t>ネン</t>
    </rPh>
    <rPh sb="9" eb="10">
      <t>ド</t>
    </rPh>
    <phoneticPr fontId="2"/>
  </si>
  <si>
    <t>△124</t>
  </si>
  <si>
    <t>29 年 度</t>
    <rPh sb="3" eb="4">
      <t>トシ</t>
    </rPh>
    <rPh sb="5" eb="6">
      <t>タビ</t>
    </rPh>
    <phoneticPr fontId="2"/>
  </si>
  <si>
    <t>　　  30 年 度</t>
    <rPh sb="7" eb="8">
      <t>ネン</t>
    </rPh>
    <rPh sb="9" eb="10">
      <t>ド</t>
    </rPh>
    <phoneticPr fontId="2"/>
  </si>
  <si>
    <t xml:space="preserve"> 　　30年度</t>
    <rPh sb="5" eb="6">
      <t>ネン</t>
    </rPh>
    <rPh sb="6" eb="7">
      <t>ド</t>
    </rPh>
    <phoneticPr fontId="2"/>
  </si>
  <si>
    <t>30 年 度</t>
    <rPh sb="3" eb="4">
      <t>トシ</t>
    </rPh>
    <rPh sb="5" eb="6">
      <t>タビ</t>
    </rPh>
    <phoneticPr fontId="2"/>
  </si>
  <si>
    <t>31 年</t>
    <rPh sb="3" eb="4">
      <t>ネン</t>
    </rPh>
    <phoneticPr fontId="2"/>
  </si>
  <si>
    <t>(2)</t>
    <phoneticPr fontId="2"/>
  </si>
  <si>
    <t>(0)</t>
    <phoneticPr fontId="2"/>
  </si>
  <si>
    <t>(1)</t>
    <phoneticPr fontId="2"/>
  </si>
  <si>
    <t>　　 31 年</t>
    <rPh sb="6" eb="7">
      <t>ネン</t>
    </rPh>
    <phoneticPr fontId="2"/>
  </si>
  <si>
    <t xml:space="preserve">  　　31 年</t>
    <rPh sb="7" eb="8">
      <t>ネン</t>
    </rPh>
    <phoneticPr fontId="2"/>
  </si>
  <si>
    <t>平成31年3月31日現在</t>
    <phoneticPr fontId="2"/>
  </si>
  <si>
    <t>　  　30 年 度</t>
    <rPh sb="7" eb="8">
      <t>トシ</t>
    </rPh>
    <rPh sb="9" eb="10">
      <t>タビ</t>
    </rPh>
    <phoneticPr fontId="2"/>
  </si>
  <si>
    <t>　　30年度</t>
    <rPh sb="4" eb="5">
      <t>ネン</t>
    </rPh>
    <rPh sb="5" eb="6">
      <t>ド</t>
    </rPh>
    <phoneticPr fontId="2"/>
  </si>
  <si>
    <t>　 　 29年度</t>
    <rPh sb="6" eb="7">
      <t>ネン</t>
    </rPh>
    <rPh sb="7" eb="8">
      <t>ド</t>
    </rPh>
    <phoneticPr fontId="2"/>
  </si>
  <si>
    <t>平成30年度</t>
    <rPh sb="0" eb="2">
      <t>ヘイセイ</t>
    </rPh>
    <rPh sb="4" eb="6">
      <t>ネンド</t>
    </rPh>
    <phoneticPr fontId="2"/>
  </si>
  <si>
    <t>　介護医療院</t>
    <rPh sb="1" eb="3">
      <t>カイゴ</t>
    </rPh>
    <rPh sb="3" eb="5">
      <t>イリョウ</t>
    </rPh>
    <rPh sb="5" eb="6">
      <t>イン</t>
    </rPh>
    <phoneticPr fontId="2"/>
  </si>
  <si>
    <t xml:space="preserve"> 　　 30 年 度</t>
    <rPh sb="7" eb="8">
      <t>ネン</t>
    </rPh>
    <rPh sb="9" eb="10">
      <t>ド</t>
    </rPh>
    <phoneticPr fontId="2"/>
  </si>
  <si>
    <t>―</t>
    <phoneticPr fontId="2"/>
  </si>
  <si>
    <t xml:space="preserve"> 　　 29　年 度</t>
    <rPh sb="7" eb="8">
      <t>ネン</t>
    </rPh>
    <rPh sb="9" eb="10">
      <t>ド</t>
    </rPh>
    <phoneticPr fontId="2"/>
  </si>
  <si>
    <t>令和　2 年</t>
    <rPh sb="0" eb="2">
      <t>レイワ</t>
    </rPh>
    <rPh sb="5" eb="6">
      <t>ネン</t>
    </rPh>
    <phoneticPr fontId="2"/>
  </si>
  <si>
    <t>平 成 29 年</t>
    <rPh sb="0" eb="1">
      <t>タイラ</t>
    </rPh>
    <rPh sb="2" eb="3">
      <t>シゲル</t>
    </rPh>
    <rPh sb="7" eb="8">
      <t>ネン</t>
    </rPh>
    <phoneticPr fontId="2"/>
  </si>
  <si>
    <t>令 和 2 年</t>
    <rPh sb="0" eb="1">
      <t>レイ</t>
    </rPh>
    <rPh sb="2" eb="3">
      <t>ワ</t>
    </rPh>
    <rPh sb="6" eb="7">
      <t>ネン</t>
    </rPh>
    <phoneticPr fontId="2"/>
  </si>
  <si>
    <t>平 成 29 年</t>
    <rPh sb="0" eb="1">
      <t>ヒラ</t>
    </rPh>
    <rPh sb="2" eb="3">
      <t>シゲル</t>
    </rPh>
    <rPh sb="7" eb="8">
      <t>ネン</t>
    </rPh>
    <phoneticPr fontId="2"/>
  </si>
  <si>
    <t>平 成 28 年 度</t>
    <phoneticPr fontId="2"/>
  </si>
  <si>
    <t>　　  29 年 度</t>
  </si>
  <si>
    <t>　　  30 年 度</t>
  </si>
  <si>
    <t>令 和 元 年 度</t>
    <rPh sb="0" eb="1">
      <t>レイ</t>
    </rPh>
    <rPh sb="2" eb="3">
      <t>ワ</t>
    </rPh>
    <rPh sb="4" eb="5">
      <t>モト</t>
    </rPh>
    <phoneticPr fontId="2"/>
  </si>
  <si>
    <t>令和</t>
    <rPh sb="0" eb="2">
      <t>レイワ</t>
    </rPh>
    <phoneticPr fontId="2"/>
  </si>
  <si>
    <t>（令和2年4月：単位　㎝）</t>
    <rPh sb="1" eb="3">
      <t>レイワ</t>
    </rPh>
    <rPh sb="4" eb="5">
      <t>ネン</t>
    </rPh>
    <phoneticPr fontId="2"/>
  </si>
  <si>
    <t>平 成 28 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</si>
  <si>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>令 和 元 年 度</t>
    <rPh sb="0" eb="1">
      <t>レイ</t>
    </rPh>
    <rPh sb="2" eb="3">
      <t>ワ</t>
    </rPh>
    <rPh sb="4" eb="5">
      <t>モト</t>
    </rPh>
    <rPh sb="6" eb="7">
      <t>ネン</t>
    </rPh>
    <rPh sb="8" eb="9">
      <t>ド</t>
    </rPh>
    <phoneticPr fontId="2"/>
  </si>
  <si>
    <t>平 成 30 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</si>
  <si>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>令和2年3月31日現在</t>
    <rPh sb="0" eb="2">
      <t>レイワ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</si>
  <si>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</si>
  <si>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令 和 元 年 度</t>
    <rPh sb="0" eb="1">
      <t>レイ</t>
    </rPh>
    <rPh sb="2" eb="3">
      <t>ワ</t>
    </rPh>
    <rPh sb="4" eb="5">
      <t>モト</t>
    </rPh>
    <rPh sb="6" eb="7">
      <t>トシ</t>
    </rPh>
    <rPh sb="8" eb="9">
      <t>タビ</t>
    </rPh>
    <phoneticPr fontId="2"/>
  </si>
  <si>
    <t>平成28年度</t>
    <rPh sb="0" eb="1">
      <t>タイラ</t>
    </rPh>
    <rPh sb="1" eb="2">
      <t>シゲル</t>
    </rPh>
    <rPh sb="4" eb="5">
      <t>ネン</t>
    </rPh>
    <rPh sb="5" eb="6">
      <t>ド</t>
    </rPh>
    <phoneticPr fontId="2"/>
  </si>
  <si>
    <t>　 　 30年度</t>
    <rPh sb="6" eb="7">
      <t>ネン</t>
    </rPh>
    <rPh sb="7" eb="8">
      <t>ド</t>
    </rPh>
    <phoneticPr fontId="2"/>
  </si>
  <si>
    <t>令和元年度</t>
    <rPh sb="0" eb="3">
      <t>レイワモト</t>
    </rPh>
    <rPh sb="3" eb="4">
      <t>ネン</t>
    </rPh>
    <rPh sb="4" eb="5">
      <t>ド</t>
    </rPh>
    <phoneticPr fontId="2"/>
  </si>
  <si>
    <t>令 和 元年 度</t>
    <rPh sb="0" eb="1">
      <t>レイ</t>
    </rPh>
    <rPh sb="2" eb="3">
      <t>ワ</t>
    </rPh>
    <rPh sb="4" eb="6">
      <t>ガンネン</t>
    </rPh>
    <rPh sb="5" eb="6">
      <t>トシ</t>
    </rPh>
    <rPh sb="7" eb="8">
      <t>タビ</t>
    </rPh>
    <phoneticPr fontId="2"/>
  </si>
  <si>
    <t xml:space="preserve"> 　平成 28 年度</t>
    <rPh sb="2" eb="4">
      <t>ヘイセイ</t>
    </rPh>
    <rPh sb="8" eb="10">
      <t>ネンド</t>
    </rPh>
    <phoneticPr fontId="2"/>
  </si>
  <si>
    <t>　　令和元年度</t>
    <rPh sb="2" eb="5">
      <t>レイワモト</t>
    </rPh>
    <rPh sb="5" eb="6">
      <t>ネン</t>
    </rPh>
    <rPh sb="6" eb="7">
      <t>ド</t>
    </rPh>
    <phoneticPr fontId="2"/>
  </si>
  <si>
    <t>平 成 28　年 度</t>
    <rPh sb="0" eb="1">
      <t>タイラ</t>
    </rPh>
    <rPh sb="2" eb="3">
      <t>シゲル</t>
    </rPh>
    <rPh sb="7" eb="8">
      <t>ネン</t>
    </rPh>
    <rPh sb="9" eb="10">
      <t>ド</t>
    </rPh>
    <phoneticPr fontId="2"/>
  </si>
  <si>
    <t xml:space="preserve"> 　　 30　年 度</t>
    <rPh sb="7" eb="8">
      <t>ネン</t>
    </rPh>
    <rPh sb="9" eb="10">
      <t>ド</t>
    </rPh>
    <phoneticPr fontId="2"/>
  </si>
  <si>
    <t xml:space="preserve"> 　　 令 和 元 年 度</t>
    <rPh sb="4" eb="5">
      <t>レイ</t>
    </rPh>
    <rPh sb="6" eb="7">
      <t>ワ</t>
    </rPh>
    <rPh sb="8" eb="9">
      <t>モト</t>
    </rPh>
    <rPh sb="10" eb="11">
      <t>ネン</t>
    </rPh>
    <rPh sb="12" eb="13">
      <t>ド</t>
    </rPh>
    <phoneticPr fontId="2"/>
  </si>
  <si>
    <t>注）全国平均は、令和元年度版「国民健康・栄養調査」による数値</t>
    <rPh sb="8" eb="10">
      <t>レイワ</t>
    </rPh>
    <rPh sb="10" eb="12">
      <t>ガンネン</t>
    </rPh>
    <rPh sb="17" eb="19">
      <t>ケンコウ</t>
    </rPh>
    <phoneticPr fontId="2"/>
  </si>
  <si>
    <t>注）全国平均は、令和元度版「国民健康・栄養調査」による数値</t>
    <rPh sb="8" eb="10">
      <t>レイワ</t>
    </rPh>
    <rPh sb="10" eb="11">
      <t>ガン</t>
    </rPh>
    <rPh sb="11" eb="12">
      <t>ド</t>
    </rPh>
    <rPh sb="16" eb="18">
      <t>ケンコウ</t>
    </rPh>
    <phoneticPr fontId="2"/>
  </si>
  <si>
    <t>（2）</t>
    <phoneticPr fontId="2"/>
  </si>
  <si>
    <t>令和元年度</t>
    <rPh sb="0" eb="2">
      <t>レイワ</t>
    </rPh>
    <rPh sb="2" eb="4">
      <t>ガンネン</t>
    </rPh>
    <rPh sb="3" eb="5">
      <t>ネンド</t>
    </rPh>
    <phoneticPr fontId="2"/>
  </si>
  <si>
    <t>注）一世帯当たり及び一人当たりの調定額は、国保加入者の年度間平均（2,091世帯、2,916人）により算定したもの。</t>
  </si>
  <si>
    <t>-</t>
    <phoneticPr fontId="2"/>
  </si>
  <si>
    <t>△112</t>
    <phoneticPr fontId="2"/>
  </si>
  <si>
    <t>注）児童数には、管外受託児含む</t>
    <rPh sb="2" eb="4">
      <t>ジドウ</t>
    </rPh>
    <rPh sb="4" eb="5">
      <t>スウ</t>
    </rPh>
    <rPh sb="8" eb="9">
      <t>カン</t>
    </rPh>
    <rPh sb="9" eb="10">
      <t>ガイ</t>
    </rPh>
    <rPh sb="10" eb="12">
      <t>ジュタク</t>
    </rPh>
    <rPh sb="12" eb="13">
      <t>ジ</t>
    </rPh>
    <rPh sb="13" eb="14">
      <t>フク</t>
    </rPh>
    <phoneticPr fontId="2"/>
  </si>
  <si>
    <t>小学校修了後</t>
    <phoneticPr fontId="2"/>
  </si>
  <si>
    <t>中学校修了前</t>
  </si>
  <si>
    <t xml:space="preserve"> 2 年</t>
    <rPh sb="3" eb="4">
      <t>ネン</t>
    </rPh>
    <phoneticPr fontId="2"/>
  </si>
  <si>
    <t xml:space="preserve">  　 29年度</t>
    <rPh sb="6" eb="7">
      <t>ネン</t>
    </rPh>
    <rPh sb="7" eb="8">
      <t>ド</t>
    </rPh>
    <phoneticPr fontId="2"/>
  </si>
  <si>
    <t>令 和  2 年</t>
    <rPh sb="0" eb="1">
      <t>レイ</t>
    </rPh>
    <rPh sb="2" eb="3">
      <t>ワ</t>
    </rPh>
    <rPh sb="7" eb="8">
      <t>ネン</t>
    </rPh>
    <phoneticPr fontId="2"/>
  </si>
  <si>
    <t>令和元年度</t>
    <rPh sb="0" eb="1">
      <t>レイ</t>
    </rPh>
    <rPh sb="1" eb="2">
      <t>ワ</t>
    </rPh>
    <rPh sb="2" eb="3">
      <t>モト</t>
    </rPh>
    <rPh sb="3" eb="4">
      <t>トシ</t>
    </rPh>
    <rPh sb="4" eb="5">
      <t>ド</t>
    </rPh>
    <phoneticPr fontId="2"/>
  </si>
  <si>
    <t>令和  元 　年 　度</t>
    <rPh sb="0" eb="1">
      <t>レイ</t>
    </rPh>
    <rPh sb="1" eb="2">
      <t>ワ</t>
    </rPh>
    <rPh sb="4" eb="5">
      <t>モト</t>
    </rPh>
    <rPh sb="7" eb="8">
      <t>ネン</t>
    </rPh>
    <rPh sb="10" eb="11">
      <t>ド</t>
    </rPh>
    <phoneticPr fontId="2"/>
  </si>
  <si>
    <t xml:space="preserve"> 80　歳</t>
    <rPh sb="4" eb="5">
      <t>サイ</t>
    </rPh>
    <phoneticPr fontId="2"/>
  </si>
  <si>
    <t xml:space="preserve"> 90　歳</t>
    <rPh sb="4" eb="5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</si>
</sst>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;[Red]\-#,##0.0"/>
    <numFmt numFmtId="177" formatCode="\(General\)"/>
    <numFmt numFmtId="178" formatCode="#,##0_);[Red]\(#,##0\)"/>
    <numFmt numFmtId="179" formatCode="#,##0.0_);[Red]\(#,##0.0\)"/>
    <numFmt numFmtId="180" formatCode="#,##0.00_);[Red]\(#,##0.00\)"/>
    <numFmt numFmtId="181" formatCode="\(0\)"/>
    <numFmt numFmtId="182" formatCode="0.0_);[Red]\(0.0\)"/>
    <numFmt numFmtId="183" formatCode="#,##0.0_ ;[Red]\-#,##0.0\ "/>
    <numFmt numFmtId="184" formatCode="#,##0_ ;[Red]\-#,##0\ "/>
    <numFmt numFmtId="185" formatCode="#,##0.00_ ;[Red]\-#,##0.00\ "/>
    <numFmt numFmtId="186" formatCode="0_);[Red]\(0\)"/>
    <numFmt numFmtId="187" formatCode="0_ "/>
    <numFmt numFmtId="188" formatCode="0;&quot;△ &quot;0"/>
    <numFmt numFmtId="189" formatCode="#,##0_ "/>
    <numFmt numFmtId="190" formatCode="0.0%"/>
    <numFmt numFmtId="191" formatCode="0&quot;円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25">
    <xf numFmtId="0" fontId="0" fillId="0" borderId="0" xfId="0"/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vertical="top"/>
    </xf>
    <xf numFmtId="38" fontId="9" fillId="0" borderId="0" xfId="2" applyFont="1" applyFill="1" applyBorder="1" applyAlignment="1">
      <alignment vertical="center"/>
    </xf>
    <xf numFmtId="38" fontId="8" fillId="2" borderId="0" xfId="2" applyFont="1" applyFill="1" applyBorder="1" applyAlignment="1"/>
    <xf numFmtId="38" fontId="6" fillId="2" borderId="0" xfId="2" applyFont="1" applyFill="1" applyBorder="1" applyAlignment="1">
      <alignment vertical="center"/>
    </xf>
    <xf numFmtId="38" fontId="6" fillId="2" borderId="0" xfId="2" applyFont="1" applyFill="1" applyBorder="1" applyAlignment="1"/>
    <xf numFmtId="0" fontId="6" fillId="2" borderId="0" xfId="0" applyFont="1" applyFill="1" applyAlignment="1"/>
    <xf numFmtId="38" fontId="7" fillId="2" borderId="0" xfId="2" applyFont="1" applyFill="1" applyBorder="1" applyAlignment="1">
      <alignment horizontal="right"/>
    </xf>
    <xf numFmtId="38" fontId="6" fillId="2" borderId="0" xfId="2" applyFont="1" applyFill="1" applyBorder="1" applyAlignment="1">
      <alignment vertical="center" wrapText="1"/>
    </xf>
    <xf numFmtId="38" fontId="6" fillId="2" borderId="0" xfId="2" applyFont="1" applyFill="1" applyBorder="1" applyAlignment="1">
      <alignment horizontal="right" vertical="center"/>
    </xf>
    <xf numFmtId="38" fontId="6" fillId="2" borderId="0" xfId="2" applyFont="1" applyFill="1" applyBorder="1" applyAlignment="1">
      <alignment horizontal="right" vertical="center" wrapText="1"/>
    </xf>
    <xf numFmtId="38" fontId="6" fillId="2" borderId="0" xfId="2" applyFont="1" applyFill="1" applyBorder="1" applyAlignment="1">
      <alignment vertical="top"/>
    </xf>
    <xf numFmtId="38" fontId="8" fillId="2" borderId="0" xfId="2" applyFont="1" applyFill="1" applyBorder="1" applyAlignment="1">
      <alignment horizontal="right" vertical="top"/>
    </xf>
    <xf numFmtId="38" fontId="6" fillId="2" borderId="0" xfId="2" applyFont="1" applyFill="1" applyBorder="1" applyAlignment="1">
      <alignment horizontal="right"/>
    </xf>
    <xf numFmtId="38" fontId="6" fillId="2" borderId="0" xfId="2" applyFont="1" applyFill="1" applyBorder="1" applyAlignment="1">
      <alignment horizontal="center" vertical="center"/>
    </xf>
    <xf numFmtId="38" fontId="8" fillId="2" borderId="0" xfId="2" applyFont="1" applyFill="1" applyBorder="1" applyAlignment="1">
      <alignment vertical="top"/>
    </xf>
    <xf numFmtId="38" fontId="7" fillId="2" borderId="0" xfId="2" applyFont="1" applyFill="1" applyBorder="1" applyAlignment="1">
      <alignment vertical="top"/>
    </xf>
    <xf numFmtId="38" fontId="8" fillId="2" borderId="0" xfId="2" applyFont="1" applyFill="1" applyBorder="1" applyAlignment="1">
      <alignment horizontal="right" vertical="center"/>
    </xf>
    <xf numFmtId="38" fontId="5" fillId="2" borderId="0" xfId="2" applyFont="1" applyFill="1" applyBorder="1" applyAlignment="1"/>
    <xf numFmtId="38" fontId="5" fillId="2" borderId="0" xfId="2" applyFont="1" applyFill="1" applyBorder="1" applyAlignment="1">
      <alignment horizontal="right" vertical="center" wrapText="1"/>
    </xf>
    <xf numFmtId="38" fontId="5" fillId="2" borderId="0" xfId="2" applyFont="1" applyFill="1" applyBorder="1" applyAlignment="1">
      <alignment horizontal="right" vertical="center"/>
    </xf>
    <xf numFmtId="38" fontId="5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top"/>
    </xf>
    <xf numFmtId="38" fontId="9" fillId="2" borderId="0" xfId="2" applyFont="1" applyFill="1" applyBorder="1" applyAlignment="1">
      <alignment vertical="center"/>
    </xf>
    <xf numFmtId="176" fontId="6" fillId="2" borderId="0" xfId="2" applyNumberFormat="1" applyFont="1" applyFill="1" applyBorder="1" applyAlignment="1">
      <alignment horizontal="center" vertical="top"/>
    </xf>
    <xf numFmtId="38" fontId="8" fillId="2" borderId="0" xfId="2" applyFont="1" applyFill="1" applyBorder="1" applyAlignment="1">
      <alignment horizontal="right"/>
    </xf>
    <xf numFmtId="38" fontId="9" fillId="2" borderId="0" xfId="2" applyFont="1" applyFill="1" applyBorder="1" applyAlignment="1"/>
    <xf numFmtId="38" fontId="7" fillId="0" borderId="0" xfId="2" applyFont="1" applyFill="1" applyBorder="1" applyAlignment="1">
      <alignment horizontal="right"/>
    </xf>
    <xf numFmtId="38" fontId="6" fillId="0" borderId="2" xfId="2" applyFont="1" applyFill="1" applyBorder="1" applyAlignment="1">
      <alignment horizontal="center" vertical="center"/>
    </xf>
    <xf numFmtId="38" fontId="8" fillId="0" borderId="0" xfId="2" applyFont="1" applyFill="1" applyBorder="1" applyAlignment="1"/>
    <xf numFmtId="38" fontId="6" fillId="0" borderId="2" xfId="2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0" fontId="6" fillId="0" borderId="0" xfId="0" applyFont="1" applyFill="1" applyAlignment="1"/>
    <xf numFmtId="38" fontId="5" fillId="3" borderId="0" xfId="2" applyFont="1" applyFill="1" applyBorder="1" applyAlignment="1">
      <alignment vertical="center"/>
    </xf>
    <xf numFmtId="176" fontId="6" fillId="3" borderId="0" xfId="2" applyNumberFormat="1" applyFont="1" applyFill="1" applyBorder="1" applyAlignment="1">
      <alignment horizontal="right" vertical="center"/>
    </xf>
    <xf numFmtId="38" fontId="6" fillId="3" borderId="0" xfId="2" applyFont="1" applyFill="1" applyBorder="1" applyAlignment="1">
      <alignment vertical="top"/>
    </xf>
    <xf numFmtId="38" fontId="8" fillId="3" borderId="0" xfId="2" applyFont="1" applyFill="1" applyBorder="1" applyAlignment="1"/>
    <xf numFmtId="38" fontId="6" fillId="3" borderId="0" xfId="2" applyFont="1" applyFill="1" applyBorder="1" applyAlignment="1">
      <alignment horizontal="right" vertical="center"/>
    </xf>
    <xf numFmtId="38" fontId="8" fillId="3" borderId="8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vertical="top"/>
    </xf>
    <xf numFmtId="38" fontId="8" fillId="3" borderId="0" xfId="2" applyFont="1" applyFill="1" applyBorder="1" applyAlignment="1">
      <alignment horizontal="right" vertical="center"/>
    </xf>
    <xf numFmtId="38" fontId="6" fillId="3" borderId="0" xfId="2" applyFont="1" applyFill="1" applyBorder="1" applyAlignment="1">
      <alignment horizontal="right"/>
    </xf>
    <xf numFmtId="38" fontId="7" fillId="3" borderId="18" xfId="2" applyFont="1" applyFill="1" applyBorder="1" applyAlignment="1">
      <alignment horizontal="center" vertical="center"/>
    </xf>
    <xf numFmtId="38" fontId="7" fillId="3" borderId="0" xfId="2" applyFont="1" applyFill="1" applyBorder="1" applyAlignment="1">
      <alignment horizontal="right" vertical="top"/>
    </xf>
    <xf numFmtId="38" fontId="8" fillId="3" borderId="7" xfId="2" applyFont="1" applyFill="1" applyBorder="1" applyAlignment="1">
      <alignment horizontal="right" vertical="center"/>
    </xf>
    <xf numFmtId="38" fontId="9" fillId="3" borderId="0" xfId="2" applyFont="1" applyFill="1" applyBorder="1" applyAlignment="1"/>
    <xf numFmtId="38" fontId="8" fillId="3" borderId="11" xfId="2" applyFont="1" applyFill="1" applyBorder="1" applyAlignment="1">
      <alignment horizontal="right" vertical="center"/>
    </xf>
    <xf numFmtId="38" fontId="6" fillId="3" borderId="1" xfId="2" applyFont="1" applyFill="1" applyBorder="1" applyAlignment="1">
      <alignment vertical="center"/>
    </xf>
    <xf numFmtId="189" fontId="6" fillId="3" borderId="0" xfId="0" applyNumberFormat="1" applyFont="1" applyFill="1" applyAlignment="1">
      <alignment horizontal="right" vertical="center"/>
    </xf>
    <xf numFmtId="38" fontId="7" fillId="3" borderId="0" xfId="2" applyFont="1" applyFill="1" applyBorder="1" applyAlignment="1"/>
    <xf numFmtId="38" fontId="5" fillId="3" borderId="0" xfId="2" applyFont="1" applyFill="1" applyBorder="1" applyAlignment="1"/>
    <xf numFmtId="38" fontId="6" fillId="3" borderId="9" xfId="2" applyFont="1" applyFill="1" applyBorder="1" applyAlignment="1">
      <alignment horizontal="right"/>
    </xf>
    <xf numFmtId="38" fontId="8" fillId="3" borderId="0" xfId="2" applyFont="1" applyFill="1" applyBorder="1" applyAlignment="1">
      <alignment vertical="top"/>
    </xf>
    <xf numFmtId="38" fontId="6" fillId="3" borderId="0" xfId="2" applyFont="1" applyFill="1" applyBorder="1" applyAlignment="1"/>
    <xf numFmtId="38" fontId="11" fillId="3" borderId="0" xfId="2" applyFont="1" applyFill="1" applyBorder="1" applyAlignment="1">
      <alignment vertical="center"/>
    </xf>
    <xf numFmtId="38" fontId="9" fillId="3" borderId="0" xfId="2" applyFont="1" applyFill="1" applyBorder="1" applyAlignment="1">
      <alignment vertical="center"/>
    </xf>
    <xf numFmtId="38" fontId="8" fillId="3" borderId="20" xfId="2" applyFont="1" applyFill="1" applyBorder="1" applyAlignment="1">
      <alignment horizontal="right" vertical="center"/>
    </xf>
    <xf numFmtId="38" fontId="8" fillId="3" borderId="7" xfId="2" applyFont="1" applyFill="1" applyBorder="1" applyAlignment="1">
      <alignment horizontal="right" vertical="center" wrapText="1"/>
    </xf>
    <xf numFmtId="38" fontId="6" fillId="3" borderId="2" xfId="2" applyFont="1" applyFill="1" applyBorder="1" applyAlignment="1"/>
    <xf numFmtId="38" fontId="6" fillId="3" borderId="17" xfId="2" applyFont="1" applyFill="1" applyBorder="1" applyAlignment="1">
      <alignment horizontal="right" vertical="center"/>
    </xf>
    <xf numFmtId="38" fontId="3" fillId="3" borderId="0" xfId="2" applyFont="1" applyFill="1" applyBorder="1" applyAlignment="1">
      <alignment vertical="center"/>
    </xf>
    <xf numFmtId="38" fontId="4" fillId="3" borderId="0" xfId="2" applyFont="1" applyFill="1" applyBorder="1" applyAlignment="1"/>
    <xf numFmtId="38" fontId="5" fillId="3" borderId="0" xfId="2" applyFont="1" applyFill="1" applyBorder="1" applyAlignment="1">
      <alignment horizontal="right" vertical="center"/>
    </xf>
    <xf numFmtId="38" fontId="5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6" fillId="3" borderId="0" xfId="2" applyFont="1" applyFill="1" applyBorder="1" applyAlignment="1">
      <alignment horizontal="center" vertical="center"/>
    </xf>
    <xf numFmtId="38" fontId="8" fillId="3" borderId="0" xfId="2" applyFont="1" applyFill="1" applyBorder="1" applyAlignment="1">
      <alignment horizontal="right"/>
    </xf>
    <xf numFmtId="38" fontId="6" fillId="3" borderId="2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horizontal="right"/>
    </xf>
    <xf numFmtId="38" fontId="6" fillId="3" borderId="20" xfId="2" applyFont="1" applyFill="1" applyBorder="1" applyAlignment="1">
      <alignment horizontal="right" vertical="center"/>
    </xf>
    <xf numFmtId="38" fontId="8" fillId="3" borderId="17" xfId="2" applyFont="1" applyFill="1" applyBorder="1" applyAlignment="1">
      <alignment horizontal="right" vertical="top"/>
    </xf>
    <xf numFmtId="38" fontId="6" fillId="3" borderId="12" xfId="2" applyFont="1" applyFill="1" applyBorder="1" applyAlignment="1">
      <alignment horizontal="center" vertical="center"/>
    </xf>
    <xf numFmtId="38" fontId="7" fillId="3" borderId="9" xfId="2" applyFont="1" applyFill="1" applyBorder="1" applyAlignment="1">
      <alignment horizontal="right"/>
    </xf>
    <xf numFmtId="38" fontId="8" fillId="3" borderId="17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right" vertical="center"/>
    </xf>
    <xf numFmtId="38" fontId="6" fillId="3" borderId="21" xfId="2" applyFont="1" applyFill="1" applyBorder="1" applyAlignment="1">
      <alignment horizontal="right" vertical="center"/>
    </xf>
    <xf numFmtId="38" fontId="6" fillId="3" borderId="18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top"/>
    </xf>
    <xf numFmtId="176" fontId="6" fillId="0" borderId="0" xfId="2" applyNumberFormat="1" applyFont="1" applyFill="1" applyBorder="1" applyAlignment="1">
      <alignment horizontal="right" vertical="center"/>
    </xf>
    <xf numFmtId="38" fontId="6" fillId="0" borderId="14" xfId="2" applyFont="1" applyFill="1" applyBorder="1" applyAlignment="1">
      <alignment horizontal="center" vertical="center"/>
    </xf>
    <xf numFmtId="177" fontId="6" fillId="0" borderId="15" xfId="2" applyNumberFormat="1" applyFont="1" applyFill="1" applyBorder="1" applyAlignment="1">
      <alignment horizontal="center" vertical="center" shrinkToFit="1"/>
    </xf>
    <xf numFmtId="38" fontId="6" fillId="0" borderId="3" xfId="2" applyFont="1" applyFill="1" applyBorder="1" applyAlignment="1">
      <alignment horizontal="right" vertical="center"/>
    </xf>
    <xf numFmtId="176" fontId="6" fillId="0" borderId="3" xfId="2" applyNumberFormat="1" applyFont="1" applyFill="1" applyBorder="1" applyAlignment="1">
      <alignment horizontal="right" vertical="center"/>
    </xf>
    <xf numFmtId="176" fontId="6" fillId="0" borderId="23" xfId="2" applyNumberFormat="1" applyFont="1" applyFill="1" applyBorder="1" applyAlignment="1">
      <alignment horizontal="right" vertical="center"/>
    </xf>
    <xf numFmtId="176" fontId="6" fillId="0" borderId="4" xfId="2" applyNumberFormat="1" applyFont="1" applyFill="1" applyBorder="1" applyAlignment="1">
      <alignment horizontal="right" vertical="center"/>
    </xf>
    <xf numFmtId="38" fontId="6" fillId="0" borderId="4" xfId="2" applyFont="1" applyFill="1" applyBorder="1" applyAlignment="1">
      <alignment horizontal="right" vertical="center"/>
    </xf>
    <xf numFmtId="176" fontId="6" fillId="0" borderId="24" xfId="2" applyNumberFormat="1" applyFont="1" applyFill="1" applyBorder="1" applyAlignment="1">
      <alignment horizontal="right" vertical="center"/>
    </xf>
    <xf numFmtId="38" fontId="6" fillId="0" borderId="5" xfId="2" applyFont="1" applyFill="1" applyBorder="1" applyAlignment="1">
      <alignment horizontal="right" vertical="center"/>
    </xf>
    <xf numFmtId="176" fontId="6" fillId="0" borderId="5" xfId="2" applyNumberFormat="1" applyFont="1" applyFill="1" applyBorder="1" applyAlignment="1">
      <alignment horizontal="right" vertical="center"/>
    </xf>
    <xf numFmtId="176" fontId="6" fillId="0" borderId="25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>
      <alignment horizontal="distributed" vertical="center"/>
    </xf>
    <xf numFmtId="176" fontId="8" fillId="0" borderId="0" xfId="2" applyNumberFormat="1" applyFont="1" applyFill="1" applyBorder="1" applyAlignment="1">
      <alignment vertical="center"/>
    </xf>
    <xf numFmtId="38" fontId="7" fillId="0" borderId="0" xfId="2" applyFont="1" applyFill="1" applyBorder="1" applyAlignment="1">
      <alignment horizontal="distributed" vertical="top"/>
    </xf>
    <xf numFmtId="38" fontId="8" fillId="0" borderId="8" xfId="2" applyFont="1" applyFill="1" applyBorder="1" applyAlignment="1">
      <alignment horizontal="right" vertical="center"/>
    </xf>
    <xf numFmtId="38" fontId="8" fillId="0" borderId="1" xfId="2" applyFont="1" applyFill="1" applyBorder="1" applyAlignment="1">
      <alignment horizontal="right" vertical="center"/>
    </xf>
    <xf numFmtId="38" fontId="7" fillId="0" borderId="0" xfId="2" applyFont="1" applyFill="1" applyBorder="1" applyAlignment="1">
      <alignment vertical="top"/>
    </xf>
    <xf numFmtId="38" fontId="6" fillId="0" borderId="0" xfId="2" applyFont="1" applyFill="1" applyBorder="1" applyAlignment="1">
      <alignment horizontal="right"/>
    </xf>
    <xf numFmtId="38" fontId="7" fillId="0" borderId="18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 wrapText="1"/>
    </xf>
    <xf numFmtId="38" fontId="6" fillId="0" borderId="2" xfId="2" applyFont="1" applyFill="1" applyBorder="1" applyAlignment="1"/>
    <xf numFmtId="38" fontId="6" fillId="0" borderId="17" xfId="2" applyFont="1" applyFill="1" applyBorder="1" applyAlignment="1"/>
    <xf numFmtId="38" fontId="7" fillId="0" borderId="6" xfId="2" applyFont="1" applyFill="1" applyBorder="1" applyAlignment="1">
      <alignment horizontal="center" vertical="center"/>
    </xf>
    <xf numFmtId="38" fontId="8" fillId="0" borderId="2" xfId="2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 wrapText="1"/>
    </xf>
    <xf numFmtId="38" fontId="8" fillId="0" borderId="2" xfId="2" applyFont="1" applyFill="1" applyBorder="1" applyAlignment="1">
      <alignment horizontal="left" vertical="center"/>
    </xf>
    <xf numFmtId="38" fontId="8" fillId="0" borderId="0" xfId="2" applyFont="1" applyFill="1" applyBorder="1" applyAlignment="1">
      <alignment horizontal="center" vertical="center"/>
    </xf>
    <xf numFmtId="38" fontId="9" fillId="0" borderId="0" xfId="2" applyFont="1" applyFill="1" applyBorder="1" applyAlignment="1"/>
    <xf numFmtId="38" fontId="8" fillId="0" borderId="8" xfId="2" applyFont="1" applyFill="1" applyBorder="1" applyAlignment="1">
      <alignment horizontal="right"/>
    </xf>
    <xf numFmtId="38" fontId="8" fillId="0" borderId="0" xfId="2" applyFont="1" applyFill="1" applyBorder="1" applyAlignment="1">
      <alignment vertical="center"/>
    </xf>
    <xf numFmtId="38" fontId="8" fillId="0" borderId="0" xfId="2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89" fontId="6" fillId="0" borderId="26" xfId="0" applyNumberFormat="1" applyFont="1" applyFill="1" applyBorder="1" applyAlignment="1">
      <alignment vertical="center"/>
    </xf>
    <xf numFmtId="189" fontId="6" fillId="0" borderId="28" xfId="0" applyNumberFormat="1" applyFont="1" applyFill="1" applyBorder="1" applyAlignment="1">
      <alignment horizontal="center" vertical="center"/>
    </xf>
    <xf numFmtId="189" fontId="6" fillId="0" borderId="29" xfId="0" applyNumberFormat="1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horizontal="distributed" vertical="top"/>
    </xf>
    <xf numFmtId="178" fontId="6" fillId="0" borderId="2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38" fontId="6" fillId="0" borderId="8" xfId="2" applyNumberFormat="1" applyFont="1" applyFill="1" applyBorder="1" applyAlignment="1">
      <alignment horizontal="right" vertical="center"/>
    </xf>
    <xf numFmtId="38" fontId="6" fillId="0" borderId="2" xfId="2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left" vertical="center"/>
    </xf>
    <xf numFmtId="38" fontId="6" fillId="0" borderId="12" xfId="2" applyFont="1" applyFill="1" applyBorder="1" applyAlignment="1">
      <alignment vertical="center"/>
    </xf>
    <xf numFmtId="38" fontId="6" fillId="0" borderId="7" xfId="2" applyFont="1" applyFill="1" applyBorder="1" applyAlignment="1">
      <alignment horizontal="distributed" vertical="center"/>
    </xf>
    <xf numFmtId="38" fontId="6" fillId="0" borderId="7" xfId="2" applyNumberFormat="1" applyFont="1" applyFill="1" applyBorder="1" applyAlignment="1">
      <alignment vertical="center"/>
    </xf>
    <xf numFmtId="38" fontId="6" fillId="0" borderId="7" xfId="2" applyFont="1" applyFill="1" applyBorder="1" applyAlignment="1">
      <alignment vertical="center"/>
    </xf>
    <xf numFmtId="38" fontId="6" fillId="0" borderId="12" xfId="2" applyFont="1" applyFill="1" applyBorder="1" applyAlignment="1">
      <alignment horizontal="distributed" vertical="center"/>
    </xf>
    <xf numFmtId="38" fontId="6" fillId="0" borderId="12" xfId="2" applyNumberFormat="1" applyFont="1" applyFill="1" applyBorder="1" applyAlignment="1">
      <alignment vertical="center"/>
    </xf>
    <xf numFmtId="38" fontId="6" fillId="0" borderId="7" xfId="2" applyNumberFormat="1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vertical="center"/>
    </xf>
    <xf numFmtId="38" fontId="6" fillId="0" borderId="12" xfId="2" applyNumberFormat="1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vertical="center"/>
    </xf>
    <xf numFmtId="38" fontId="6" fillId="0" borderId="7" xfId="2" applyFont="1" applyFill="1" applyBorder="1" applyAlignment="1">
      <alignment horizontal="right" vertical="center"/>
    </xf>
    <xf numFmtId="38" fontId="4" fillId="0" borderId="17" xfId="2" applyFont="1" applyFill="1" applyBorder="1" applyAlignment="1">
      <alignment vertical="center"/>
    </xf>
    <xf numFmtId="49" fontId="4" fillId="0" borderId="11" xfId="2" applyNumberFormat="1" applyFont="1" applyFill="1" applyBorder="1" applyAlignment="1">
      <alignment horizontal="center" vertical="center"/>
    </xf>
    <xf numFmtId="177" fontId="6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vertical="center"/>
    </xf>
    <xf numFmtId="177" fontId="6" fillId="0" borderId="10" xfId="2" applyNumberFormat="1" applyFont="1" applyFill="1" applyBorder="1" applyAlignment="1">
      <alignment horizontal="center" vertical="center"/>
    </xf>
    <xf numFmtId="49" fontId="6" fillId="0" borderId="10" xfId="2" applyNumberFormat="1" applyFont="1" applyFill="1" applyBorder="1" applyAlignment="1">
      <alignment horizontal="center" vertical="center"/>
    </xf>
    <xf numFmtId="177" fontId="4" fillId="0" borderId="1" xfId="2" applyNumberFormat="1" applyFont="1" applyFill="1" applyBorder="1" applyAlignment="1">
      <alignment horizontal="center" vertical="center"/>
    </xf>
    <xf numFmtId="177" fontId="4" fillId="0" borderId="10" xfId="2" applyNumberFormat="1" applyFont="1" applyFill="1" applyBorder="1" applyAlignment="1">
      <alignment horizontal="center" vertical="center"/>
    </xf>
    <xf numFmtId="178" fontId="6" fillId="0" borderId="16" xfId="2" applyNumberFormat="1" applyFont="1" applyFill="1" applyBorder="1" applyAlignment="1">
      <alignment horizontal="right" vertical="center"/>
    </xf>
    <xf numFmtId="38" fontId="4" fillId="0" borderId="1" xfId="2" applyFont="1" applyFill="1" applyBorder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38" fontId="6" fillId="0" borderId="12" xfId="2" applyFont="1" applyFill="1" applyBorder="1" applyAlignment="1">
      <alignment horizontal="right" vertical="center"/>
    </xf>
    <xf numFmtId="38" fontId="8" fillId="0" borderId="7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top"/>
    </xf>
    <xf numFmtId="38" fontId="6" fillId="0" borderId="8" xfId="2" applyFont="1" applyFill="1" applyBorder="1" applyAlignment="1">
      <alignment vertical="top"/>
    </xf>
    <xf numFmtId="38" fontId="6" fillId="0" borderId="8" xfId="2" applyFont="1" applyFill="1" applyBorder="1" applyAlignment="1">
      <alignment vertical="center"/>
    </xf>
    <xf numFmtId="38" fontId="6" fillId="0" borderId="1" xfId="2" applyFont="1" applyFill="1" applyBorder="1" applyAlignment="1">
      <alignment vertical="center"/>
    </xf>
    <xf numFmtId="189" fontId="6" fillId="0" borderId="31" xfId="0" applyNumberFormat="1" applyFont="1" applyFill="1" applyBorder="1"/>
    <xf numFmtId="189" fontId="6" fillId="0" borderId="32" xfId="0" applyNumberFormat="1" applyFont="1" applyFill="1" applyBorder="1"/>
    <xf numFmtId="189" fontId="6" fillId="0" borderId="33" xfId="0" applyNumberFormat="1" applyFont="1" applyFill="1" applyBorder="1"/>
    <xf numFmtId="189" fontId="6" fillId="0" borderId="35" xfId="0" applyNumberFormat="1" applyFont="1" applyFill="1" applyBorder="1"/>
    <xf numFmtId="189" fontId="6" fillId="0" borderId="36" xfId="0" applyNumberFormat="1" applyFont="1" applyFill="1" applyBorder="1"/>
    <xf numFmtId="189" fontId="6" fillId="0" borderId="37" xfId="0" applyNumberFormat="1" applyFont="1" applyFill="1" applyBorder="1"/>
    <xf numFmtId="189" fontId="6" fillId="0" borderId="39" xfId="0" applyNumberFormat="1" applyFont="1" applyFill="1" applyBorder="1"/>
    <xf numFmtId="189" fontId="6" fillId="0" borderId="40" xfId="0" applyNumberFormat="1" applyFont="1" applyFill="1" applyBorder="1"/>
    <xf numFmtId="189" fontId="6" fillId="0" borderId="41" xfId="0" applyNumberFormat="1" applyFont="1" applyFill="1" applyBorder="1"/>
    <xf numFmtId="189" fontId="6" fillId="0" borderId="44" xfId="0" applyNumberFormat="1" applyFont="1" applyFill="1" applyBorder="1"/>
    <xf numFmtId="189" fontId="6" fillId="0" borderId="45" xfId="0" applyNumberFormat="1" applyFont="1" applyFill="1" applyBorder="1"/>
    <xf numFmtId="189" fontId="6" fillId="0" borderId="39" xfId="0" applyNumberFormat="1" applyFont="1" applyFill="1" applyBorder="1" applyAlignment="1">
      <alignment horizontal="right" vertical="center"/>
    </xf>
    <xf numFmtId="189" fontId="6" fillId="0" borderId="40" xfId="0" applyNumberFormat="1" applyFont="1" applyFill="1" applyBorder="1" applyAlignment="1">
      <alignment horizontal="right" vertical="center"/>
    </xf>
    <xf numFmtId="189" fontId="6" fillId="0" borderId="41" xfId="0" applyNumberFormat="1" applyFont="1" applyFill="1" applyBorder="1" applyAlignment="1">
      <alignment vertical="center"/>
    </xf>
    <xf numFmtId="189" fontId="6" fillId="0" borderId="40" xfId="0" applyNumberFormat="1" applyFont="1" applyFill="1" applyBorder="1" applyAlignment="1">
      <alignment horizontal="right"/>
    </xf>
    <xf numFmtId="189" fontId="6" fillId="0" borderId="43" xfId="0" applyNumberFormat="1" applyFont="1" applyFill="1" applyBorder="1" applyAlignment="1">
      <alignment horizontal="right" vertical="center"/>
    </xf>
    <xf numFmtId="189" fontId="6" fillId="0" borderId="44" xfId="0" applyNumberFormat="1" applyFont="1" applyFill="1" applyBorder="1" applyAlignment="1">
      <alignment horizontal="right" vertical="center"/>
    </xf>
    <xf numFmtId="189" fontId="6" fillId="0" borderId="44" xfId="0" applyNumberFormat="1" applyFont="1" applyFill="1" applyBorder="1" applyAlignment="1">
      <alignment vertical="center"/>
    </xf>
    <xf numFmtId="189" fontId="6" fillId="0" borderId="39" xfId="0" applyNumberFormat="1" applyFont="1" applyFill="1" applyBorder="1" applyAlignment="1">
      <alignment vertical="center"/>
    </xf>
    <xf numFmtId="189" fontId="6" fillId="0" borderId="40" xfId="0" applyNumberFormat="1" applyFont="1" applyFill="1" applyBorder="1" applyAlignment="1"/>
    <xf numFmtId="189" fontId="6" fillId="0" borderId="43" xfId="0" applyNumberFormat="1" applyFont="1" applyFill="1" applyBorder="1" applyAlignment="1">
      <alignment vertical="center"/>
    </xf>
    <xf numFmtId="38" fontId="6" fillId="0" borderId="0" xfId="2" applyFont="1" applyFill="1" applyBorder="1" applyAlignment="1">
      <alignment horizontal="right" vertical="center"/>
    </xf>
    <xf numFmtId="38" fontId="6" fillId="0" borderId="1" xfId="2" applyNumberFormat="1" applyFont="1" applyFill="1" applyBorder="1" applyAlignment="1">
      <alignment horizontal="right" vertical="center"/>
    </xf>
    <xf numFmtId="182" fontId="6" fillId="0" borderId="8" xfId="2" applyNumberFormat="1" applyFont="1" applyFill="1" applyBorder="1" applyAlignment="1">
      <alignment horizontal="right" vertical="center"/>
    </xf>
    <xf numFmtId="185" fontId="6" fillId="0" borderId="8" xfId="2" applyNumberFormat="1" applyFont="1" applyFill="1" applyBorder="1" applyAlignment="1">
      <alignment vertical="center"/>
    </xf>
    <xf numFmtId="184" fontId="6" fillId="0" borderId="1" xfId="2" applyNumberFormat="1" applyFont="1" applyFill="1" applyBorder="1" applyAlignment="1">
      <alignment vertical="center"/>
    </xf>
    <xf numFmtId="184" fontId="6" fillId="0" borderId="0" xfId="2" applyNumberFormat="1" applyFont="1" applyFill="1" applyBorder="1" applyAlignment="1">
      <alignment horizontal="right" vertical="center"/>
    </xf>
    <xf numFmtId="179" fontId="6" fillId="0" borderId="2" xfId="2" applyNumberFormat="1" applyFont="1" applyFill="1" applyBorder="1" applyAlignment="1">
      <alignment vertical="center"/>
    </xf>
    <xf numFmtId="178" fontId="6" fillId="0" borderId="8" xfId="2" applyNumberFormat="1" applyFont="1" applyFill="1" applyBorder="1" applyAlignment="1">
      <alignment vertical="center"/>
    </xf>
    <xf numFmtId="179" fontId="6" fillId="0" borderId="8" xfId="2" applyNumberFormat="1" applyFont="1" applyFill="1" applyBorder="1" applyAlignment="1">
      <alignment vertical="center"/>
    </xf>
    <xf numFmtId="184" fontId="6" fillId="0" borderId="8" xfId="2" applyNumberFormat="1" applyFont="1" applyFill="1" applyBorder="1" applyAlignment="1">
      <alignment vertical="center"/>
    </xf>
    <xf numFmtId="183" fontId="6" fillId="0" borderId="8" xfId="2" applyNumberFormat="1" applyFont="1" applyFill="1" applyBorder="1" applyAlignment="1">
      <alignment horizontal="right" vertical="center"/>
    </xf>
    <xf numFmtId="186" fontId="6" fillId="0" borderId="8" xfId="2" applyNumberFormat="1" applyFont="1" applyFill="1" applyBorder="1" applyAlignment="1">
      <alignment vertical="center"/>
    </xf>
    <xf numFmtId="184" fontId="7" fillId="0" borderId="8" xfId="2" applyNumberFormat="1" applyFont="1" applyFill="1" applyBorder="1" applyAlignment="1">
      <alignment horizontal="right" vertical="center"/>
    </xf>
    <xf numFmtId="183" fontId="6" fillId="0" borderId="8" xfId="2" applyNumberFormat="1" applyFont="1" applyFill="1" applyBorder="1" applyAlignment="1">
      <alignment horizontal="right"/>
    </xf>
    <xf numFmtId="184" fontId="7" fillId="0" borderId="8" xfId="2" applyNumberFormat="1" applyFont="1" applyFill="1" applyBorder="1" applyAlignment="1">
      <alignment vertical="center"/>
    </xf>
    <xf numFmtId="184" fontId="6" fillId="0" borderId="8" xfId="2" applyNumberFormat="1" applyFont="1" applyFill="1" applyBorder="1" applyAlignment="1"/>
    <xf numFmtId="179" fontId="6" fillId="0" borderId="8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184" fontId="6" fillId="0" borderId="8" xfId="2" applyNumberFormat="1" applyFont="1" applyFill="1" applyBorder="1" applyAlignment="1">
      <alignment horizontal="right" vertical="center"/>
    </xf>
    <xf numFmtId="187" fontId="6" fillId="0" borderId="8" xfId="2" applyNumberFormat="1" applyFont="1" applyFill="1" applyBorder="1" applyAlignment="1">
      <alignment horizontal="right" vertical="center"/>
    </xf>
    <xf numFmtId="188" fontId="6" fillId="0" borderId="8" xfId="2" applyNumberFormat="1" applyFont="1" applyFill="1" applyBorder="1" applyAlignment="1">
      <alignment horizontal="right" vertical="center"/>
    </xf>
    <xf numFmtId="184" fontId="6" fillId="0" borderId="2" xfId="2" applyNumberFormat="1" applyFont="1" applyFill="1" applyBorder="1" applyAlignment="1">
      <alignment horizontal="right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4" fillId="0" borderId="8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 applyAlignment="1">
      <alignment horizontal="right" vertical="center"/>
    </xf>
    <xf numFmtId="40" fontId="6" fillId="0" borderId="8" xfId="2" applyNumberFormat="1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center"/>
    </xf>
    <xf numFmtId="38" fontId="6" fillId="0" borderId="8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horizontal="right" vertical="center"/>
    </xf>
    <xf numFmtId="184" fontId="4" fillId="0" borderId="2" xfId="2" applyNumberFormat="1" applyFont="1" applyFill="1" applyBorder="1" applyAlignment="1">
      <alignment horizontal="right" vertical="center"/>
    </xf>
    <xf numFmtId="184" fontId="4" fillId="0" borderId="8" xfId="2" applyNumberFormat="1" applyFont="1" applyFill="1" applyBorder="1" applyAlignment="1">
      <alignment horizontal="right" vertical="center"/>
    </xf>
    <xf numFmtId="178" fontId="6" fillId="0" borderId="8" xfId="2" applyNumberFormat="1" applyFont="1" applyFill="1" applyBorder="1" applyAlignment="1">
      <alignment vertical="center" wrapText="1"/>
    </xf>
    <xf numFmtId="178" fontId="6" fillId="0" borderId="8" xfId="2" applyNumberFormat="1" applyFont="1" applyFill="1" applyBorder="1" applyAlignment="1">
      <alignment horizontal="right" vertical="center" wrapText="1"/>
    </xf>
    <xf numFmtId="38" fontId="4" fillId="0" borderId="20" xfId="2" applyFont="1" applyFill="1" applyBorder="1" applyAlignment="1">
      <alignment vertical="center"/>
    </xf>
    <xf numFmtId="177" fontId="4" fillId="0" borderId="11" xfId="2" applyNumberFormat="1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18" xfId="2" applyFont="1" applyFill="1" applyBorder="1" applyAlignment="1">
      <alignment horizontal="center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8" fillId="3" borderId="9" xfId="2" applyFont="1" applyFill="1" applyBorder="1" applyAlignment="1">
      <alignment horizontal="right"/>
    </xf>
    <xf numFmtId="38" fontId="8" fillId="3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 vertical="top"/>
    </xf>
    <xf numFmtId="38" fontId="6" fillId="0" borderId="1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6" fillId="0" borderId="20" xfId="2" applyFont="1" applyFill="1" applyBorder="1" applyAlignment="1">
      <alignment horizontal="distributed" vertical="center"/>
    </xf>
    <xf numFmtId="38" fontId="6" fillId="0" borderId="11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right" vertical="center"/>
    </xf>
    <xf numFmtId="38" fontId="7" fillId="3" borderId="0" xfId="2" applyFont="1" applyFill="1" applyBorder="1" applyAlignment="1">
      <alignment horizontal="right"/>
    </xf>
    <xf numFmtId="38" fontId="6" fillId="3" borderId="11" xfId="2" applyFont="1" applyFill="1" applyBorder="1" applyAlignment="1">
      <alignment horizontal="center" vertical="center"/>
    </xf>
    <xf numFmtId="38" fontId="6" fillId="3" borderId="10" xfId="2" applyFont="1" applyFill="1" applyBorder="1" applyAlignment="1">
      <alignment horizontal="center" vertical="center"/>
    </xf>
    <xf numFmtId="178" fontId="6" fillId="0" borderId="2" xfId="2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 applyAlignment="1">
      <alignment horizontal="right" vertical="center"/>
    </xf>
    <xf numFmtId="38" fontId="6" fillId="0" borderId="12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left" vertical="center"/>
    </xf>
    <xf numFmtId="38" fontId="8" fillId="0" borderId="17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vertical="center"/>
    </xf>
    <xf numFmtId="38" fontId="7" fillId="0" borderId="0" xfId="2" applyFont="1" applyFill="1" applyBorder="1" applyAlignment="1">
      <alignment horizontal="right"/>
    </xf>
    <xf numFmtId="38" fontId="6" fillId="0" borderId="20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center" vertical="center"/>
    </xf>
    <xf numFmtId="38" fontId="6" fillId="3" borderId="21" xfId="2" applyFont="1" applyFill="1" applyBorder="1" applyAlignment="1">
      <alignment horizontal="center" vertical="center"/>
    </xf>
    <xf numFmtId="38" fontId="6" fillId="3" borderId="18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3" borderId="7" xfId="2" applyFont="1" applyFill="1" applyBorder="1" applyAlignment="1">
      <alignment horizontal="center" vertical="center"/>
    </xf>
    <xf numFmtId="38" fontId="6" fillId="3" borderId="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/>
    </xf>
    <xf numFmtId="189" fontId="6" fillId="0" borderId="27" xfId="0" applyNumberFormat="1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distributed" vertical="center"/>
    </xf>
    <xf numFmtId="38" fontId="4" fillId="0" borderId="7" xfId="2" applyFont="1" applyFill="1" applyBorder="1" applyAlignment="1">
      <alignment horizontal="right" vertical="center"/>
    </xf>
    <xf numFmtId="38" fontId="4" fillId="0" borderId="8" xfId="2" applyFont="1" applyFill="1" applyBorder="1" applyAlignment="1">
      <alignment vertical="center"/>
    </xf>
    <xf numFmtId="38" fontId="4" fillId="0" borderId="13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left" vertical="center"/>
    </xf>
    <xf numFmtId="38" fontId="8" fillId="0" borderId="0" xfId="2" applyFont="1" applyFill="1" applyBorder="1" applyAlignment="1">
      <alignment horizontal="left" vertical="top"/>
    </xf>
    <xf numFmtId="38" fontId="8" fillId="0" borderId="14" xfId="2" applyFont="1" applyFill="1" applyBorder="1" applyAlignment="1">
      <alignment horizontal="right" vertical="center"/>
    </xf>
    <xf numFmtId="38" fontId="4" fillId="0" borderId="16" xfId="2" applyFont="1" applyFill="1" applyBorder="1" applyAlignment="1">
      <alignment vertical="center"/>
    </xf>
    <xf numFmtId="190" fontId="4" fillId="0" borderId="8" xfId="1" applyNumberFormat="1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vertical="center"/>
    </xf>
    <xf numFmtId="189" fontId="4" fillId="0" borderId="81" xfId="0" applyNumberFormat="1" applyFont="1" applyFill="1" applyBorder="1"/>
    <xf numFmtId="189" fontId="4" fillId="0" borderId="80" xfId="0" applyNumberFormat="1" applyFont="1" applyFill="1" applyBorder="1"/>
    <xf numFmtId="38" fontId="4" fillId="0" borderId="0" xfId="2" applyFont="1" applyFill="1" applyBorder="1" applyAlignment="1">
      <alignment horizontal="right" vertical="center"/>
    </xf>
    <xf numFmtId="191" fontId="6" fillId="0" borderId="0" xfId="2" applyNumberFormat="1" applyFont="1" applyFill="1" applyBorder="1" applyAlignment="1">
      <alignment horizontal="right" vertical="center"/>
    </xf>
    <xf numFmtId="191" fontId="6" fillId="0" borderId="9" xfId="2" applyNumberFormat="1" applyFont="1" applyFill="1" applyBorder="1" applyAlignment="1">
      <alignment horizontal="right" vertical="center" wrapText="1"/>
    </xf>
    <xf numFmtId="38" fontId="6" fillId="0" borderId="1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38" fontId="6" fillId="0" borderId="6" xfId="2" applyFont="1" applyFill="1" applyBorder="1" applyAlignment="1">
      <alignment horizontal="center" vertical="center"/>
    </xf>
    <xf numFmtId="38" fontId="4" fillId="3" borderId="18" xfId="2" applyFont="1" applyFill="1" applyBorder="1" applyAlignment="1">
      <alignment horizontal="center" vertical="center"/>
    </xf>
    <xf numFmtId="38" fontId="4" fillId="3" borderId="6" xfId="2" applyFont="1" applyFill="1" applyBorder="1" applyAlignment="1">
      <alignment horizontal="center" vertical="center"/>
    </xf>
    <xf numFmtId="38" fontId="4" fillId="0" borderId="6" xfId="2" applyFont="1" applyFill="1" applyBorder="1" applyAlignment="1">
      <alignment horizontal="right" vertical="center"/>
    </xf>
    <xf numFmtId="38" fontId="6" fillId="0" borderId="16" xfId="2" applyFont="1" applyFill="1" applyBorder="1" applyAlignment="1">
      <alignment vertical="center"/>
    </xf>
    <xf numFmtId="190" fontId="6" fillId="0" borderId="8" xfId="1" applyNumberFormat="1" applyFont="1" applyFill="1" applyBorder="1" applyAlignment="1">
      <alignment horizontal="right" vertical="center"/>
    </xf>
    <xf numFmtId="38" fontId="6" fillId="0" borderId="15" xfId="2" applyFont="1" applyFill="1" applyBorder="1" applyAlignment="1">
      <alignment vertical="center"/>
    </xf>
    <xf numFmtId="38" fontId="4" fillId="0" borderId="10" xfId="2" applyFont="1" applyFill="1" applyBorder="1" applyAlignment="1">
      <alignment vertical="center"/>
    </xf>
    <xf numFmtId="38" fontId="6" fillId="0" borderId="20" xfId="2" applyFont="1" applyFill="1" applyBorder="1" applyAlignment="1">
      <alignment vertical="center"/>
    </xf>
    <xf numFmtId="38" fontId="6" fillId="0" borderId="10" xfId="2" applyFont="1" applyFill="1" applyBorder="1" applyAlignment="1">
      <alignment horizontal="center" vertical="center" wrapText="1"/>
    </xf>
    <xf numFmtId="38" fontId="4" fillId="0" borderId="12" xfId="2" applyNumberFormat="1" applyFont="1" applyFill="1" applyBorder="1" applyAlignment="1">
      <alignment horizontal="right" vertical="center"/>
    </xf>
    <xf numFmtId="38" fontId="4" fillId="0" borderId="7" xfId="2" applyFont="1" applyFill="1" applyBorder="1" applyAlignment="1">
      <alignment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9" xfId="2" applyFont="1" applyFill="1" applyBorder="1" applyAlignment="1">
      <alignment horizontal="right" vertical="center"/>
    </xf>
    <xf numFmtId="38" fontId="4" fillId="0" borderId="18" xfId="2" applyFont="1" applyFill="1" applyBorder="1" applyAlignment="1">
      <alignment horizontal="right" vertical="center"/>
    </xf>
    <xf numFmtId="38" fontId="4" fillId="0" borderId="19" xfId="2" applyFont="1" applyFill="1" applyBorder="1" applyAlignment="1">
      <alignment horizontal="center" vertical="center"/>
    </xf>
    <xf numFmtId="189" fontId="6" fillId="0" borderId="39" xfId="0" applyNumberFormat="1" applyFont="1" applyFill="1" applyBorder="1" applyAlignment="1">
      <alignment horizontal="right"/>
    </xf>
    <xf numFmtId="189" fontId="6" fillId="0" borderId="41" xfId="0" applyNumberFormat="1" applyFont="1" applyFill="1" applyBorder="1" applyAlignment="1">
      <alignment horizontal="right"/>
    </xf>
    <xf numFmtId="189" fontId="6" fillId="0" borderId="73" xfId="0" applyNumberFormat="1" applyFont="1" applyFill="1" applyBorder="1" applyAlignment="1">
      <alignment horizontal="right" vertical="center"/>
    </xf>
    <xf numFmtId="189" fontId="6" fillId="0" borderId="84" xfId="0" applyNumberFormat="1" applyFont="1" applyFill="1" applyBorder="1" applyAlignment="1">
      <alignment horizontal="right" vertical="center"/>
    </xf>
    <xf numFmtId="189" fontId="6" fillId="0" borderId="84" xfId="0" applyNumberFormat="1" applyFont="1" applyFill="1" applyBorder="1" applyAlignment="1">
      <alignment horizontal="right"/>
    </xf>
    <xf numFmtId="189" fontId="6" fillId="0" borderId="71" xfId="0" applyNumberFormat="1" applyFont="1" applyFill="1" applyBorder="1" applyAlignment="1">
      <alignment horizontal="right"/>
    </xf>
    <xf numFmtId="189" fontId="6" fillId="0" borderId="44" xfId="0" applyNumberFormat="1" applyFont="1" applyFill="1" applyBorder="1" applyAlignment="1">
      <alignment horizontal="right"/>
    </xf>
    <xf numFmtId="189" fontId="6" fillId="0" borderId="86" xfId="0" applyNumberFormat="1" applyFont="1" applyFill="1" applyBorder="1" applyAlignment="1">
      <alignment horizontal="right"/>
    </xf>
    <xf numFmtId="189" fontId="4" fillId="0" borderId="30" xfId="0" applyNumberFormat="1" applyFont="1" applyFill="1" applyBorder="1" applyAlignment="1">
      <alignment horizontal="center" vertical="center"/>
    </xf>
    <xf numFmtId="189" fontId="4" fillId="0" borderId="34" xfId="0" applyNumberFormat="1" applyFont="1" applyFill="1" applyBorder="1"/>
    <xf numFmtId="189" fontId="4" fillId="0" borderId="38" xfId="0" applyNumberFormat="1" applyFont="1" applyFill="1" applyBorder="1"/>
    <xf numFmtId="189" fontId="4" fillId="0" borderId="42" xfId="0" applyNumberFormat="1" applyFont="1" applyFill="1" applyBorder="1"/>
    <xf numFmtId="189" fontId="4" fillId="0" borderId="46" xfId="0" applyNumberFormat="1" applyFont="1" applyFill="1" applyBorder="1"/>
    <xf numFmtId="189" fontId="4" fillId="0" borderId="85" xfId="0" applyNumberFormat="1" applyFont="1" applyFill="1" applyBorder="1"/>
    <xf numFmtId="186" fontId="4" fillId="0" borderId="85" xfId="2" applyNumberFormat="1" applyFont="1" applyFill="1" applyBorder="1" applyAlignment="1">
      <alignment horizontal="right"/>
    </xf>
    <xf numFmtId="38" fontId="6" fillId="0" borderId="7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right" vertical="top"/>
    </xf>
    <xf numFmtId="38" fontId="6" fillId="0" borderId="19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178" fontId="6" fillId="0" borderId="2" xfId="2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 applyAlignment="1">
      <alignment horizontal="right" vertical="center"/>
    </xf>
    <xf numFmtId="38" fontId="6" fillId="0" borderId="6" xfId="2" applyFont="1" applyFill="1" applyBorder="1" applyAlignment="1">
      <alignment horizontal="center" vertical="center"/>
    </xf>
    <xf numFmtId="38" fontId="6" fillId="0" borderId="18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8" fillId="0" borderId="17" xfId="2" applyFont="1" applyFill="1" applyBorder="1" applyAlignment="1">
      <alignment horizontal="right" vertical="center"/>
    </xf>
    <xf numFmtId="38" fontId="6" fillId="0" borderId="17" xfId="2" applyFont="1" applyFill="1" applyBorder="1" applyAlignment="1">
      <alignment horizontal="distributed" vertical="center"/>
    </xf>
    <xf numFmtId="38" fontId="8" fillId="0" borderId="9" xfId="2" applyFont="1" applyFill="1" applyBorder="1" applyAlignment="1">
      <alignment horizontal="right" vertical="center"/>
    </xf>
    <xf numFmtId="38" fontId="6" fillId="0" borderId="18" xfId="2" applyFont="1" applyFill="1" applyBorder="1" applyAlignment="1">
      <alignment horizontal="center" vertical="center" shrinkToFit="1"/>
    </xf>
    <xf numFmtId="38" fontId="6" fillId="0" borderId="11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38" fontId="6" fillId="0" borderId="18" xfId="2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/>
    </xf>
    <xf numFmtId="38" fontId="8" fillId="0" borderId="17" xfId="2" applyFont="1" applyFill="1" applyBorder="1" applyAlignment="1">
      <alignment horizontal="right"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181" fontId="4" fillId="0" borderId="1" xfId="2" applyNumberFormat="1" applyFont="1" applyFill="1" applyBorder="1" applyAlignment="1">
      <alignment horizontal="right" vertical="center"/>
    </xf>
    <xf numFmtId="38" fontId="6" fillId="0" borderId="6" xfId="2" applyFont="1" applyFill="1" applyBorder="1" applyAlignment="1">
      <alignment horizontal="right" vertical="center"/>
    </xf>
    <xf numFmtId="38" fontId="6" fillId="0" borderId="19" xfId="2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38" fontId="6" fillId="0" borderId="22" xfId="2" applyFont="1" applyFill="1" applyBorder="1" applyAlignment="1">
      <alignment horizontal="right" vertical="center"/>
    </xf>
    <xf numFmtId="176" fontId="6" fillId="0" borderId="8" xfId="2" applyNumberFormat="1" applyFont="1" applyFill="1" applyBorder="1" applyAlignment="1">
      <alignment horizontal="right" vertical="center"/>
    </xf>
    <xf numFmtId="176" fontId="6" fillId="0" borderId="6" xfId="2" applyNumberFormat="1" applyFont="1" applyFill="1" applyBorder="1" applyAlignment="1">
      <alignment horizontal="right" vertical="center"/>
    </xf>
    <xf numFmtId="176" fontId="4" fillId="0" borderId="6" xfId="2" applyNumberFormat="1" applyFont="1" applyFill="1" applyBorder="1" applyAlignment="1">
      <alignment horizontal="right" vertical="center"/>
    </xf>
    <xf numFmtId="178" fontId="4" fillId="0" borderId="13" xfId="2" applyNumberFormat="1" applyFont="1" applyFill="1" applyBorder="1" applyAlignment="1">
      <alignment horizontal="right" vertical="center"/>
    </xf>
    <xf numFmtId="182" fontId="4" fillId="0" borderId="12" xfId="2" applyNumberFormat="1" applyFont="1" applyFill="1" applyBorder="1" applyAlignment="1">
      <alignment horizontal="right" vertical="center"/>
    </xf>
    <xf numFmtId="178" fontId="4" fillId="0" borderId="9" xfId="2" applyNumberFormat="1" applyFont="1" applyFill="1" applyBorder="1" applyAlignment="1">
      <alignment horizontal="right" vertical="center"/>
    </xf>
    <xf numFmtId="184" fontId="4" fillId="0" borderId="8" xfId="2" applyNumberFormat="1" applyFont="1" applyFill="1" applyBorder="1" applyAlignment="1">
      <alignment vertical="center"/>
    </xf>
    <xf numFmtId="185" fontId="4" fillId="0" borderId="8" xfId="2" applyNumberFormat="1" applyFont="1" applyFill="1" applyBorder="1" applyAlignment="1">
      <alignment vertical="center"/>
    </xf>
    <xf numFmtId="184" fontId="4" fillId="0" borderId="1" xfId="2" applyNumberFormat="1" applyFont="1" applyFill="1" applyBorder="1" applyAlignment="1">
      <alignment vertical="center"/>
    </xf>
    <xf numFmtId="180" fontId="6" fillId="0" borderId="8" xfId="2" applyNumberFormat="1" applyFont="1" applyFill="1" applyBorder="1" applyAlignment="1">
      <alignment vertical="center"/>
    </xf>
    <xf numFmtId="178" fontId="6" fillId="0" borderId="1" xfId="2" applyNumberFormat="1" applyFont="1" applyFill="1" applyBorder="1" applyAlignment="1">
      <alignment vertical="center"/>
    </xf>
    <xf numFmtId="184" fontId="6" fillId="0" borderId="12" xfId="2" applyNumberFormat="1" applyFont="1" applyFill="1" applyBorder="1" applyAlignment="1">
      <alignment vertical="center"/>
    </xf>
    <xf numFmtId="178" fontId="6" fillId="0" borderId="12" xfId="2" applyNumberFormat="1" applyFont="1" applyFill="1" applyBorder="1" applyAlignment="1">
      <alignment vertical="center"/>
    </xf>
    <xf numFmtId="180" fontId="6" fillId="0" borderId="12" xfId="2" applyNumberFormat="1" applyFont="1" applyFill="1" applyBorder="1" applyAlignment="1">
      <alignment vertical="center"/>
    </xf>
    <xf numFmtId="178" fontId="6" fillId="0" borderId="10" xfId="2" applyNumberFormat="1" applyFont="1" applyFill="1" applyBorder="1" applyAlignment="1">
      <alignment vertical="center"/>
    </xf>
    <xf numFmtId="184" fontId="4" fillId="0" borderId="12" xfId="2" applyNumberFormat="1" applyFont="1" applyFill="1" applyBorder="1" applyAlignment="1">
      <alignment horizontal="right" vertical="center"/>
    </xf>
    <xf numFmtId="178" fontId="4" fillId="0" borderId="12" xfId="2" applyNumberFormat="1" applyFont="1" applyFill="1" applyBorder="1" applyAlignment="1">
      <alignment horizontal="right" vertical="center"/>
    </xf>
    <xf numFmtId="184" fontId="4" fillId="0" borderId="13" xfId="2" applyNumberFormat="1" applyFont="1" applyFill="1" applyBorder="1" applyAlignment="1">
      <alignment horizontal="right" vertical="center"/>
    </xf>
    <xf numFmtId="176" fontId="4" fillId="0" borderId="13" xfId="2" applyNumberFormat="1" applyFont="1" applyFill="1" applyBorder="1" applyAlignment="1">
      <alignment horizontal="right" vertical="center"/>
    </xf>
    <xf numFmtId="184" fontId="4" fillId="0" borderId="13" xfId="2" applyNumberFormat="1" applyFont="1" applyFill="1" applyBorder="1" applyAlignment="1">
      <alignment vertical="center"/>
    </xf>
    <xf numFmtId="178" fontId="4" fillId="0" borderId="13" xfId="2" applyNumberFormat="1" applyFont="1" applyFill="1" applyBorder="1" applyAlignment="1">
      <alignment vertical="center"/>
    </xf>
    <xf numFmtId="179" fontId="4" fillId="0" borderId="13" xfId="2" applyNumberFormat="1" applyFont="1" applyFill="1" applyBorder="1" applyAlignment="1">
      <alignment vertical="center"/>
    </xf>
    <xf numFmtId="178" fontId="4" fillId="0" borderId="13" xfId="2" applyNumberFormat="1" applyFont="1" applyFill="1" applyBorder="1" applyAlignment="1">
      <alignment vertical="center" wrapText="1"/>
    </xf>
    <xf numFmtId="183" fontId="4" fillId="0" borderId="13" xfId="2" applyNumberFormat="1" applyFont="1" applyFill="1" applyBorder="1" applyAlignment="1">
      <alignment horizontal="right" vertical="center"/>
    </xf>
    <xf numFmtId="184" fontId="4" fillId="0" borderId="13" xfId="2" applyNumberFormat="1" applyFont="1" applyFill="1" applyBorder="1" applyAlignment="1"/>
    <xf numFmtId="186" fontId="4" fillId="0" borderId="13" xfId="2" applyNumberFormat="1" applyFont="1" applyFill="1" applyBorder="1" applyAlignment="1">
      <alignment vertical="center"/>
    </xf>
    <xf numFmtId="184" fontId="10" fillId="0" borderId="13" xfId="2" applyNumberFormat="1" applyFont="1" applyFill="1" applyBorder="1" applyAlignment="1">
      <alignment horizontal="right" vertical="center"/>
    </xf>
    <xf numFmtId="183" fontId="4" fillId="0" borderId="13" xfId="2" applyNumberFormat="1" applyFont="1" applyFill="1" applyBorder="1" applyAlignment="1">
      <alignment horizontal="right"/>
    </xf>
    <xf numFmtId="184" fontId="10" fillId="0" borderId="13" xfId="2" applyNumberFormat="1" applyFont="1" applyFill="1" applyBorder="1" applyAlignment="1">
      <alignment vertical="center"/>
    </xf>
    <xf numFmtId="183" fontId="4" fillId="0" borderId="12" xfId="2" applyNumberFormat="1" applyFont="1" applyFill="1" applyBorder="1" applyAlignment="1">
      <alignment horizontal="right"/>
    </xf>
    <xf numFmtId="179" fontId="4" fillId="0" borderId="13" xfId="2" applyNumberFormat="1" applyFont="1" applyFill="1" applyBorder="1" applyAlignment="1">
      <alignment horizontal="right" vertical="center"/>
    </xf>
    <xf numFmtId="187" fontId="4" fillId="0" borderId="12" xfId="2" applyNumberFormat="1" applyFont="1" applyFill="1" applyBorder="1" applyAlignment="1">
      <alignment horizontal="right" vertical="center"/>
    </xf>
    <xf numFmtId="188" fontId="4" fillId="0" borderId="12" xfId="2" applyNumberFormat="1" applyFont="1" applyFill="1" applyBorder="1" applyAlignment="1">
      <alignment horizontal="right" vertical="center"/>
    </xf>
    <xf numFmtId="178" fontId="4" fillId="0" borderId="10" xfId="2" applyNumberFormat="1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right" vertical="center"/>
    </xf>
    <xf numFmtId="178" fontId="3" fillId="0" borderId="9" xfId="2" applyNumberFormat="1" applyFont="1" applyFill="1" applyBorder="1" applyAlignment="1">
      <alignment horizontal="right" vertical="center"/>
    </xf>
    <xf numFmtId="178" fontId="4" fillId="0" borderId="15" xfId="2" applyNumberFormat="1" applyFont="1" applyFill="1" applyBorder="1" applyAlignment="1">
      <alignment horizontal="right" vertical="center"/>
    </xf>
    <xf numFmtId="0" fontId="4" fillId="0" borderId="12" xfId="2" applyNumberFormat="1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right" vertical="center"/>
    </xf>
    <xf numFmtId="38" fontId="6" fillId="0" borderId="1" xfId="2" applyFont="1" applyFill="1" applyBorder="1" applyAlignment="1">
      <alignment horizontal="right" vertical="center"/>
    </xf>
    <xf numFmtId="38" fontId="6" fillId="0" borderId="7" xfId="2" applyFont="1" applyFill="1" applyBorder="1" applyAlignment="1">
      <alignment horizontal="center" vertical="center"/>
    </xf>
    <xf numFmtId="38" fontId="4" fillId="0" borderId="20" xfId="2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vertical="center"/>
    </xf>
    <xf numFmtId="0" fontId="6" fillId="3" borderId="0" xfId="0" applyFont="1" applyFill="1" applyAlignment="1"/>
    <xf numFmtId="38" fontId="8" fillId="3" borderId="9" xfId="2" applyFont="1" applyFill="1" applyBorder="1" applyAlignment="1">
      <alignment horizontal="right"/>
    </xf>
    <xf numFmtId="38" fontId="6" fillId="0" borderId="20" xfId="2" applyFont="1" applyFill="1" applyBorder="1" applyAlignment="1">
      <alignment horizontal="center" vertical="center"/>
    </xf>
    <xf numFmtId="38" fontId="6" fillId="0" borderId="17" xfId="2" applyFont="1" applyFill="1" applyBorder="1" applyAlignment="1">
      <alignment horizontal="center" vertical="center"/>
    </xf>
    <xf numFmtId="38" fontId="6" fillId="0" borderId="13" xfId="2" applyFont="1" applyFill="1" applyBorder="1" applyAlignment="1">
      <alignment horizontal="center" vertical="center"/>
    </xf>
    <xf numFmtId="38" fontId="6" fillId="0" borderId="9" xfId="2" applyFont="1" applyFill="1" applyBorder="1" applyAlignment="1">
      <alignment horizontal="center" vertical="center"/>
    </xf>
    <xf numFmtId="38" fontId="8" fillId="3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 vertical="top"/>
    </xf>
    <xf numFmtId="38" fontId="8" fillId="0" borderId="0" xfId="2" applyFont="1" applyFill="1" applyBorder="1" applyAlignment="1">
      <alignment horizontal="right"/>
    </xf>
    <xf numFmtId="38" fontId="8" fillId="0" borderId="9" xfId="2" applyFont="1" applyFill="1" applyBorder="1" applyAlignment="1">
      <alignment horizontal="right"/>
    </xf>
    <xf numFmtId="38" fontId="6" fillId="0" borderId="1" xfId="2" applyFont="1" applyFill="1" applyBorder="1" applyAlignment="1">
      <alignment horizontal="center" vertical="center"/>
    </xf>
    <xf numFmtId="38" fontId="6" fillId="0" borderId="47" xfId="2" applyFont="1" applyFill="1" applyBorder="1" applyAlignment="1">
      <alignment horizontal="center" vertical="center"/>
    </xf>
    <xf numFmtId="38" fontId="6" fillId="0" borderId="49" xfId="2" applyFont="1" applyFill="1" applyBorder="1" applyAlignment="1">
      <alignment horizontal="center" vertical="center"/>
    </xf>
    <xf numFmtId="38" fontId="6" fillId="0" borderId="19" xfId="2" applyFont="1" applyFill="1" applyBorder="1" applyAlignment="1">
      <alignment horizontal="center" vertical="center"/>
    </xf>
    <xf numFmtId="38" fontId="6" fillId="0" borderId="21" xfId="2" applyFont="1" applyFill="1" applyBorder="1" applyAlignment="1">
      <alignment horizontal="center" vertical="center"/>
    </xf>
    <xf numFmtId="38" fontId="8" fillId="3" borderId="17" xfId="2" applyFont="1" applyFill="1" applyBorder="1" applyAlignment="1">
      <alignment horizontal="left" vertical="top"/>
    </xf>
    <xf numFmtId="38" fontId="6" fillId="0" borderId="13" xfId="2" applyFont="1" applyFill="1" applyBorder="1" applyAlignment="1">
      <alignment horizontal="right" vertical="center"/>
    </xf>
    <xf numFmtId="38" fontId="6" fillId="0" borderId="10" xfId="2" applyFont="1" applyFill="1" applyBorder="1" applyAlignment="1">
      <alignment horizontal="right" vertical="center"/>
    </xf>
    <xf numFmtId="38" fontId="4" fillId="0" borderId="20" xfId="2" applyFont="1" applyFill="1" applyBorder="1" applyAlignment="1">
      <alignment horizontal="distributed" vertical="center"/>
    </xf>
    <xf numFmtId="38" fontId="4" fillId="0" borderId="11" xfId="2" applyFont="1" applyFill="1" applyBorder="1" applyAlignment="1">
      <alignment horizontal="distributed" vertical="center"/>
    </xf>
    <xf numFmtId="40" fontId="6" fillId="0" borderId="47" xfId="2" applyNumberFormat="1" applyFont="1" applyFill="1" applyBorder="1" applyAlignment="1">
      <alignment horizontal="center" vertical="center"/>
    </xf>
    <xf numFmtId="40" fontId="6" fillId="0" borderId="48" xfId="2" applyNumberFormat="1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center" vertical="center"/>
    </xf>
    <xf numFmtId="38" fontId="6" fillId="0" borderId="10" xfId="2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horizontal="center" vertical="center"/>
    </xf>
    <xf numFmtId="38" fontId="7" fillId="3" borderId="0" xfId="2" applyFont="1" applyFill="1" applyBorder="1" applyAlignment="1">
      <alignment horizontal="right"/>
    </xf>
    <xf numFmtId="38" fontId="6" fillId="3" borderId="20" xfId="2" applyFont="1" applyFill="1" applyBorder="1" applyAlignment="1">
      <alignment horizontal="center" vertical="center"/>
    </xf>
    <xf numFmtId="38" fontId="6" fillId="3" borderId="17" xfId="2" applyFont="1" applyFill="1" applyBorder="1" applyAlignment="1">
      <alignment horizontal="center" vertical="center"/>
    </xf>
    <xf numFmtId="38" fontId="6" fillId="3" borderId="13" xfId="2" applyFont="1" applyFill="1" applyBorder="1" applyAlignment="1">
      <alignment horizontal="center" vertical="center"/>
    </xf>
    <xf numFmtId="38" fontId="6" fillId="3" borderId="9" xfId="2" applyFont="1" applyFill="1" applyBorder="1" applyAlignment="1">
      <alignment horizontal="center" vertical="center"/>
    </xf>
    <xf numFmtId="38" fontId="6" fillId="3" borderId="11" xfId="2" applyFont="1" applyFill="1" applyBorder="1" applyAlignment="1">
      <alignment horizontal="center" vertical="center"/>
    </xf>
    <xf numFmtId="38" fontId="6" fillId="3" borderId="10" xfId="2" applyFont="1" applyFill="1" applyBorder="1" applyAlignment="1">
      <alignment horizontal="center" vertical="center"/>
    </xf>
    <xf numFmtId="38" fontId="4" fillId="3" borderId="20" xfId="2" applyFont="1" applyFill="1" applyBorder="1" applyAlignment="1">
      <alignment horizontal="center" vertical="center"/>
    </xf>
    <xf numFmtId="38" fontId="4" fillId="3" borderId="11" xfId="2" applyFont="1" applyFill="1" applyBorder="1" applyAlignment="1">
      <alignment horizontal="center" vertical="center"/>
    </xf>
    <xf numFmtId="38" fontId="4" fillId="3" borderId="13" xfId="2" applyFont="1" applyFill="1" applyBorder="1" applyAlignment="1">
      <alignment horizontal="center" vertical="center"/>
    </xf>
    <xf numFmtId="38" fontId="4" fillId="3" borderId="10" xfId="2" applyFont="1" applyFill="1" applyBorder="1" applyAlignment="1">
      <alignment horizontal="center" vertical="center"/>
    </xf>
    <xf numFmtId="178" fontId="3" fillId="0" borderId="13" xfId="2" applyNumberFormat="1" applyFont="1" applyFill="1" applyBorder="1" applyAlignment="1">
      <alignment horizontal="right" vertical="center"/>
    </xf>
    <xf numFmtId="178" fontId="3" fillId="0" borderId="10" xfId="2" applyNumberFormat="1" applyFont="1" applyFill="1" applyBorder="1" applyAlignment="1">
      <alignment horizontal="right" vertical="center"/>
    </xf>
    <xf numFmtId="178" fontId="6" fillId="0" borderId="2" xfId="2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 applyAlignment="1">
      <alignment horizontal="right" vertical="center"/>
    </xf>
    <xf numFmtId="38" fontId="4" fillId="0" borderId="12" xfId="2" applyFont="1" applyFill="1" applyBorder="1" applyAlignment="1">
      <alignment horizontal="center" vertical="center"/>
    </xf>
    <xf numFmtId="38" fontId="6" fillId="0" borderId="20" xfId="2" applyFont="1" applyFill="1" applyBorder="1" applyAlignment="1">
      <alignment horizontal="left" vertical="center"/>
    </xf>
    <xf numFmtId="38" fontId="6" fillId="0" borderId="11" xfId="2" applyFont="1" applyFill="1" applyBorder="1" applyAlignment="1">
      <alignment horizontal="left" vertical="center"/>
    </xf>
    <xf numFmtId="38" fontId="8" fillId="0" borderId="17" xfId="2" applyFont="1" applyFill="1" applyBorder="1" applyAlignment="1">
      <alignment horizontal="right" vertical="top"/>
    </xf>
    <xf numFmtId="177" fontId="6" fillId="0" borderId="13" xfId="2" applyNumberFormat="1" applyFont="1" applyFill="1" applyBorder="1" applyAlignment="1">
      <alignment horizontal="right" vertical="center"/>
    </xf>
    <xf numFmtId="177" fontId="6" fillId="0" borderId="10" xfId="2" applyNumberFormat="1" applyFont="1" applyFill="1" applyBorder="1" applyAlignment="1">
      <alignment horizontal="right" vertical="center"/>
    </xf>
    <xf numFmtId="38" fontId="6" fillId="0" borderId="50" xfId="2" applyFont="1" applyFill="1" applyBorder="1" applyAlignment="1">
      <alignment horizontal="center" vertical="center"/>
    </xf>
    <xf numFmtId="38" fontId="6" fillId="0" borderId="51" xfId="2" applyFont="1" applyFill="1" applyBorder="1" applyAlignment="1">
      <alignment horizontal="center" vertical="center"/>
    </xf>
    <xf numFmtId="38" fontId="6" fillId="0" borderId="7" xfId="2" applyFont="1" applyFill="1" applyBorder="1" applyAlignment="1">
      <alignment horizontal="center" vertical="center" wrapText="1"/>
    </xf>
    <xf numFmtId="38" fontId="6" fillId="0" borderId="12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0" fontId="6" fillId="0" borderId="0" xfId="0" applyFont="1" applyFill="1" applyAlignment="1"/>
    <xf numFmtId="38" fontId="7" fillId="0" borderId="0" xfId="2" applyFont="1" applyFill="1" applyBorder="1" applyAlignment="1">
      <alignment horizontal="right"/>
    </xf>
    <xf numFmtId="38" fontId="6" fillId="0" borderId="20" xfId="2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horizontal="right" vertical="center"/>
    </xf>
    <xf numFmtId="38" fontId="4" fillId="0" borderId="20" xfId="2" applyFont="1" applyFill="1" applyBorder="1" applyAlignment="1">
      <alignment horizontal="right" vertical="center"/>
    </xf>
    <xf numFmtId="38" fontId="4" fillId="0" borderId="11" xfId="2" applyFont="1" applyFill="1" applyBorder="1" applyAlignment="1">
      <alignment horizontal="right" vertical="center"/>
    </xf>
    <xf numFmtId="38" fontId="6" fillId="3" borderId="19" xfId="2" applyFont="1" applyFill="1" applyBorder="1" applyAlignment="1">
      <alignment horizontal="center" vertical="center"/>
    </xf>
    <xf numFmtId="38" fontId="6" fillId="3" borderId="21" xfId="2" applyFont="1" applyFill="1" applyBorder="1" applyAlignment="1">
      <alignment horizontal="center" vertical="center"/>
    </xf>
    <xf numFmtId="38" fontId="6" fillId="0" borderId="9" xfId="2" applyFont="1" applyFill="1" applyBorder="1" applyAlignment="1"/>
    <xf numFmtId="0" fontId="6" fillId="0" borderId="9" xfId="0" applyFont="1" applyFill="1" applyBorder="1" applyAlignment="1"/>
    <xf numFmtId="0" fontId="8" fillId="0" borderId="17" xfId="2" applyNumberFormat="1" applyFont="1" applyFill="1" applyBorder="1" applyAlignment="1">
      <alignment horizontal="left" vertical="top"/>
    </xf>
    <xf numFmtId="38" fontId="6" fillId="0" borderId="18" xfId="2" applyFont="1" applyFill="1" applyBorder="1" applyAlignment="1">
      <alignment horizontal="center" vertical="center"/>
    </xf>
    <xf numFmtId="38" fontId="6" fillId="3" borderId="18" xfId="2" applyFont="1" applyFill="1" applyBorder="1" applyAlignment="1">
      <alignment horizontal="center" vertical="center"/>
    </xf>
    <xf numFmtId="0" fontId="6" fillId="3" borderId="17" xfId="2" applyNumberFormat="1" applyFont="1" applyFill="1" applyBorder="1" applyAlignment="1">
      <alignment horizontal="center" vertical="center"/>
    </xf>
    <xf numFmtId="0" fontId="6" fillId="3" borderId="11" xfId="0" applyFont="1" applyFill="1" applyBorder="1"/>
    <xf numFmtId="0" fontId="6" fillId="3" borderId="13" xfId="0" applyFont="1" applyFill="1" applyBorder="1"/>
    <xf numFmtId="0" fontId="6" fillId="3" borderId="10" xfId="0" applyFont="1" applyFill="1" applyBorder="1"/>
    <xf numFmtId="0" fontId="8" fillId="0" borderId="0" xfId="2" applyNumberFormat="1" applyFont="1" applyFill="1" applyBorder="1" applyAlignment="1">
      <alignment horizontal="left" vertical="top"/>
    </xf>
    <xf numFmtId="176" fontId="8" fillId="0" borderId="0" xfId="2" applyNumberFormat="1" applyFont="1" applyFill="1" applyBorder="1" applyAlignment="1">
      <alignment horizontal="center" vertical="center"/>
    </xf>
    <xf numFmtId="38" fontId="6" fillId="0" borderId="53" xfId="2" applyFont="1" applyFill="1" applyBorder="1" applyAlignment="1">
      <alignment horizontal="distributed" vertical="center"/>
    </xf>
    <xf numFmtId="38" fontId="6" fillId="0" borderId="23" xfId="2" applyFont="1" applyFill="1" applyBorder="1" applyAlignment="1">
      <alignment horizontal="distributed" vertical="center"/>
    </xf>
    <xf numFmtId="38" fontId="6" fillId="0" borderId="54" xfId="2" applyFont="1" applyFill="1" applyBorder="1" applyAlignment="1">
      <alignment horizontal="distributed" vertical="center"/>
    </xf>
    <xf numFmtId="38" fontId="6" fillId="0" borderId="24" xfId="2" applyFont="1" applyFill="1" applyBorder="1" applyAlignment="1">
      <alignment horizontal="distributed" vertical="center"/>
    </xf>
    <xf numFmtId="38" fontId="6" fillId="0" borderId="52" xfId="2" applyFont="1" applyFill="1" applyBorder="1" applyAlignment="1">
      <alignment horizontal="distributed" vertical="center"/>
    </xf>
    <xf numFmtId="38" fontId="6" fillId="0" borderId="25" xfId="2" applyFont="1" applyFill="1" applyBorder="1" applyAlignment="1">
      <alignment horizontal="distributed" vertical="center"/>
    </xf>
    <xf numFmtId="38" fontId="4" fillId="0" borderId="19" xfId="2" applyFont="1" applyFill="1" applyBorder="1" applyAlignment="1">
      <alignment horizontal="distributed" vertical="center" justifyLastLine="1"/>
    </xf>
    <xf numFmtId="38" fontId="4" fillId="0" borderId="21" xfId="2" applyFont="1" applyFill="1" applyBorder="1" applyAlignment="1">
      <alignment horizontal="distributed" vertical="center" justifyLastLine="1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0" xfId="2" applyFont="1" applyFill="1" applyBorder="1" applyAlignment="1">
      <alignment horizontal="distributed" vertical="center" justifyLastLine="1"/>
    </xf>
    <xf numFmtId="38" fontId="7" fillId="0" borderId="9" xfId="2" applyFont="1" applyFill="1" applyBorder="1" applyAlignment="1">
      <alignment horizontal="right"/>
    </xf>
    <xf numFmtId="176" fontId="7" fillId="0" borderId="17" xfId="2" applyNumberFormat="1" applyFont="1" applyFill="1" applyBorder="1" applyAlignment="1">
      <alignment horizontal="right" vertical="top"/>
    </xf>
    <xf numFmtId="176" fontId="8" fillId="0" borderId="17" xfId="2" applyNumberFormat="1" applyFont="1" applyFill="1" applyBorder="1" applyAlignment="1">
      <alignment horizontal="right" vertical="top"/>
    </xf>
    <xf numFmtId="38" fontId="6" fillId="0" borderId="6" xfId="2" applyFont="1" applyFill="1" applyBorder="1" applyAlignment="1">
      <alignment horizontal="center" vertical="center"/>
    </xf>
    <xf numFmtId="38" fontId="6" fillId="0" borderId="2" xfId="2" applyFont="1" applyFill="1" applyBorder="1" applyAlignment="1">
      <alignment horizontal="distributed" vertical="distributed" justifyLastLine="1"/>
    </xf>
    <xf numFmtId="38" fontId="6" fillId="0" borderId="0" xfId="2" applyFont="1" applyFill="1" applyBorder="1" applyAlignment="1">
      <alignment horizontal="distributed" vertical="distributed" justifyLastLine="1"/>
    </xf>
    <xf numFmtId="38" fontId="4" fillId="0" borderId="19" xfId="2" applyFont="1" applyFill="1" applyBorder="1" applyAlignment="1">
      <alignment horizontal="distributed" vertical="distributed" justifyLastLine="1"/>
    </xf>
    <xf numFmtId="38" fontId="4" fillId="0" borderId="21" xfId="2" applyFont="1" applyFill="1" applyBorder="1" applyAlignment="1">
      <alignment horizontal="distributed" vertical="distributed" justifyLastLine="1"/>
    </xf>
    <xf numFmtId="38" fontId="4" fillId="0" borderId="9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8" fontId="6" fillId="3" borderId="55" xfId="2" applyFont="1" applyFill="1" applyBorder="1" applyAlignment="1">
      <alignment horizontal="center" vertical="center"/>
    </xf>
    <xf numFmtId="38" fontId="6" fillId="3" borderId="56" xfId="2" applyFont="1" applyFill="1" applyBorder="1" applyAlignment="1">
      <alignment horizontal="center" vertical="center"/>
    </xf>
    <xf numFmtId="38" fontId="8" fillId="0" borderId="17" xfId="2" applyFont="1" applyFill="1" applyBorder="1" applyAlignment="1">
      <alignment horizontal="left" shrinkToFit="1"/>
    </xf>
    <xf numFmtId="38" fontId="8" fillId="0" borderId="0" xfId="2" applyFont="1" applyFill="1" applyBorder="1" applyAlignment="1">
      <alignment horizontal="left" shrinkToFit="1"/>
    </xf>
    <xf numFmtId="38" fontId="6" fillId="0" borderId="55" xfId="2" applyFont="1" applyFill="1" applyBorder="1" applyAlignment="1">
      <alignment horizontal="center" vertical="center"/>
    </xf>
    <xf numFmtId="38" fontId="6" fillId="0" borderId="56" xfId="2" applyFont="1" applyFill="1" applyBorder="1" applyAlignment="1">
      <alignment horizontal="center" vertical="center"/>
    </xf>
    <xf numFmtId="38" fontId="6" fillId="0" borderId="59" xfId="2" applyFont="1" applyFill="1" applyBorder="1" applyAlignment="1">
      <alignment horizontal="distributed" vertical="center"/>
    </xf>
    <xf numFmtId="38" fontId="6" fillId="0" borderId="60" xfId="2" applyFont="1" applyFill="1" applyBorder="1" applyAlignment="1">
      <alignment horizontal="distributed" vertical="center"/>
    </xf>
    <xf numFmtId="38" fontId="6" fillId="0" borderId="57" xfId="2" applyFont="1" applyFill="1" applyBorder="1" applyAlignment="1">
      <alignment horizontal="distributed" vertical="center"/>
    </xf>
    <xf numFmtId="38" fontId="6" fillId="0" borderId="58" xfId="2" applyFont="1" applyFill="1" applyBorder="1" applyAlignment="1">
      <alignment horizontal="distributed" vertical="center"/>
    </xf>
    <xf numFmtId="38" fontId="6" fillId="0" borderId="0" xfId="2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38" fontId="6" fillId="3" borderId="7" xfId="2" applyFont="1" applyFill="1" applyBorder="1" applyAlignment="1">
      <alignment horizontal="center" vertical="center"/>
    </xf>
    <xf numFmtId="38" fontId="6" fillId="3" borderId="9" xfId="2" applyFont="1" applyFill="1" applyBorder="1" applyAlignment="1">
      <alignment vertical="center"/>
    </xf>
    <xf numFmtId="38" fontId="4" fillId="3" borderId="6" xfId="2" applyFont="1" applyFill="1" applyBorder="1" applyAlignment="1">
      <alignment horizontal="center" vertical="center"/>
    </xf>
    <xf numFmtId="38" fontId="6" fillId="3" borderId="6" xfId="2" applyFont="1" applyFill="1" applyBorder="1" applyAlignment="1">
      <alignment horizontal="center" vertical="center"/>
    </xf>
    <xf numFmtId="38" fontId="4" fillId="0" borderId="76" xfId="2" applyFont="1" applyFill="1" applyBorder="1" applyAlignment="1">
      <alignment horizontal="center" vertical="center"/>
    </xf>
    <xf numFmtId="38" fontId="4" fillId="0" borderId="18" xfId="2" applyFont="1" applyFill="1" applyBorder="1" applyAlignment="1">
      <alignment horizontal="center" vertical="center"/>
    </xf>
    <xf numFmtId="38" fontId="8" fillId="0" borderId="2" xfId="2" applyFont="1" applyFill="1" applyBorder="1" applyAlignment="1">
      <alignment horizontal="center"/>
    </xf>
    <xf numFmtId="38" fontId="8" fillId="0" borderId="0" xfId="2" applyFont="1" applyFill="1" applyBorder="1" applyAlignment="1">
      <alignment horizontal="center"/>
    </xf>
    <xf numFmtId="38" fontId="4" fillId="0" borderId="13" xfId="2" applyFont="1" applyFill="1" applyBorder="1" applyAlignment="1">
      <alignment horizontal="distributed" vertical="center"/>
    </xf>
    <xf numFmtId="38" fontId="4" fillId="0" borderId="10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center"/>
    </xf>
    <xf numFmtId="38" fontId="6" fillId="0" borderId="1" xfId="2" applyFont="1" applyFill="1" applyBorder="1" applyAlignment="1">
      <alignment horizontal="distributed" vertical="center"/>
    </xf>
    <xf numFmtId="189" fontId="9" fillId="0" borderId="63" xfId="0" applyNumberFormat="1" applyFont="1" applyFill="1" applyBorder="1" applyAlignment="1">
      <alignment horizontal="center" vertical="center" textRotation="255" wrapText="1"/>
    </xf>
    <xf numFmtId="189" fontId="9" fillId="0" borderId="64" xfId="0" applyNumberFormat="1" applyFont="1" applyFill="1" applyBorder="1" applyAlignment="1">
      <alignment horizontal="center" vertical="center" textRotation="255" wrapText="1"/>
    </xf>
    <xf numFmtId="189" fontId="6" fillId="0" borderId="63" xfId="0" applyNumberFormat="1" applyFont="1" applyFill="1" applyBorder="1" applyAlignment="1">
      <alignment horizontal="center"/>
    </xf>
    <xf numFmtId="189" fontId="6" fillId="0" borderId="64" xfId="0" applyNumberFormat="1" applyFont="1" applyFill="1" applyBorder="1" applyAlignment="1">
      <alignment horizontal="center"/>
    </xf>
    <xf numFmtId="38" fontId="6" fillId="0" borderId="45" xfId="2" applyFont="1" applyFill="1" applyBorder="1" applyAlignment="1">
      <alignment horizontal="left"/>
    </xf>
    <xf numFmtId="38" fontId="6" fillId="0" borderId="75" xfId="2" applyFont="1" applyFill="1" applyBorder="1" applyAlignment="1">
      <alignment horizontal="left"/>
    </xf>
    <xf numFmtId="38" fontId="6" fillId="0" borderId="43" xfId="2" applyFont="1" applyFill="1" applyBorder="1" applyAlignment="1">
      <alignment horizontal="left"/>
    </xf>
    <xf numFmtId="38" fontId="8" fillId="0" borderId="17" xfId="2" applyFont="1" applyFill="1" applyBorder="1" applyAlignment="1">
      <alignment horizontal="right" vertical="center"/>
    </xf>
    <xf numFmtId="189" fontId="4" fillId="0" borderId="61" xfId="0" applyNumberFormat="1" applyFont="1" applyFill="1" applyBorder="1" applyAlignment="1">
      <alignment horizontal="left" vertical="center"/>
    </xf>
    <xf numFmtId="189" fontId="4" fillId="0" borderId="62" xfId="0" applyNumberFormat="1" applyFont="1" applyFill="1" applyBorder="1" applyAlignment="1">
      <alignment horizontal="left" vertical="center"/>
    </xf>
    <xf numFmtId="189" fontId="4" fillId="0" borderId="31" xfId="0" applyNumberFormat="1" applyFont="1" applyFill="1" applyBorder="1" applyAlignment="1">
      <alignment horizontal="left" vertical="center"/>
    </xf>
    <xf numFmtId="189" fontId="4" fillId="0" borderId="69" xfId="0" applyNumberFormat="1" applyFont="1" applyFill="1" applyBorder="1" applyAlignment="1">
      <alignment horizontal="left" vertical="center"/>
    </xf>
    <xf numFmtId="189" fontId="4" fillId="0" borderId="17" xfId="0" applyNumberFormat="1" applyFont="1" applyFill="1" applyBorder="1" applyAlignment="1">
      <alignment horizontal="left" vertical="center"/>
    </xf>
    <xf numFmtId="189" fontId="4" fillId="0" borderId="70" xfId="0" applyNumberFormat="1" applyFont="1" applyFill="1" applyBorder="1" applyAlignment="1">
      <alignment horizontal="left" vertical="center"/>
    </xf>
    <xf numFmtId="189" fontId="6" fillId="0" borderId="41" xfId="0" applyNumberFormat="1" applyFont="1" applyFill="1" applyBorder="1" applyAlignment="1">
      <alignment horizontal="left" vertical="center" wrapText="1"/>
    </xf>
    <xf numFmtId="189" fontId="6" fillId="0" borderId="24" xfId="0" applyNumberFormat="1" applyFont="1" applyFill="1" applyBorder="1" applyAlignment="1">
      <alignment horizontal="left" vertical="center" wrapText="1"/>
    </xf>
    <xf numFmtId="189" fontId="6" fillId="0" borderId="39" xfId="0" applyNumberFormat="1" applyFont="1" applyFill="1" applyBorder="1" applyAlignment="1">
      <alignment horizontal="left" vertical="center" wrapText="1"/>
    </xf>
    <xf numFmtId="189" fontId="6" fillId="0" borderId="41" xfId="0" applyNumberFormat="1" applyFont="1" applyFill="1" applyBorder="1" applyAlignment="1">
      <alignment horizontal="left" vertical="center"/>
    </xf>
    <xf numFmtId="189" fontId="6" fillId="0" borderId="24" xfId="0" applyNumberFormat="1" applyFont="1" applyFill="1" applyBorder="1" applyAlignment="1">
      <alignment horizontal="left" vertical="center"/>
    </xf>
    <xf numFmtId="189" fontId="6" fillId="0" borderId="39" xfId="0" applyNumberFormat="1" applyFont="1" applyFill="1" applyBorder="1" applyAlignment="1">
      <alignment horizontal="left" vertical="center"/>
    </xf>
    <xf numFmtId="189" fontId="6" fillId="0" borderId="71" xfId="0" applyNumberFormat="1" applyFont="1" applyFill="1" applyBorder="1" applyAlignment="1">
      <alignment horizontal="left" vertical="center"/>
    </xf>
    <xf numFmtId="189" fontId="6" fillId="0" borderId="72" xfId="0" applyNumberFormat="1" applyFont="1" applyFill="1" applyBorder="1" applyAlignment="1">
      <alignment horizontal="left" vertical="center"/>
    </xf>
    <xf numFmtId="189" fontId="6" fillId="0" borderId="73" xfId="0" applyNumberFormat="1" applyFont="1" applyFill="1" applyBorder="1" applyAlignment="1">
      <alignment horizontal="left" vertical="center"/>
    </xf>
    <xf numFmtId="189" fontId="6" fillId="0" borderId="41" xfId="0" applyNumberFormat="1" applyFont="1" applyFill="1" applyBorder="1" applyAlignment="1">
      <alignment horizontal="left"/>
    </xf>
    <xf numFmtId="189" fontId="6" fillId="0" borderId="24" xfId="0" applyNumberFormat="1" applyFont="1" applyFill="1" applyBorder="1" applyAlignment="1">
      <alignment horizontal="left"/>
    </xf>
    <xf numFmtId="189" fontId="6" fillId="0" borderId="39" xfId="0" applyNumberFormat="1" applyFont="1" applyFill="1" applyBorder="1" applyAlignment="1">
      <alignment horizontal="left"/>
    </xf>
    <xf numFmtId="189" fontId="6" fillId="0" borderId="71" xfId="0" applyNumberFormat="1" applyFont="1" applyFill="1" applyBorder="1" applyAlignment="1">
      <alignment horizontal="left"/>
    </xf>
    <xf numFmtId="189" fontId="6" fillId="0" borderId="72" xfId="0" applyNumberFormat="1" applyFont="1" applyFill="1" applyBorder="1" applyAlignment="1">
      <alignment horizontal="left"/>
    </xf>
    <xf numFmtId="189" fontId="6" fillId="0" borderId="73" xfId="0" applyNumberFormat="1" applyFont="1" applyFill="1" applyBorder="1" applyAlignment="1">
      <alignment horizontal="left"/>
    </xf>
    <xf numFmtId="38" fontId="6" fillId="0" borderId="77" xfId="2" applyFont="1" applyFill="1" applyBorder="1" applyAlignment="1">
      <alignment horizontal="distributed" vertical="center"/>
    </xf>
    <xf numFmtId="38" fontId="6" fillId="0" borderId="78" xfId="2" applyFont="1" applyFill="1" applyBorder="1" applyAlignment="1">
      <alignment horizontal="distributed" vertical="center"/>
    </xf>
    <xf numFmtId="38" fontId="6" fillId="0" borderId="79" xfId="2" applyFont="1" applyFill="1" applyBorder="1" applyAlignment="1">
      <alignment horizontal="distributed" vertical="center"/>
    </xf>
    <xf numFmtId="38" fontId="6" fillId="0" borderId="77" xfId="2" applyFont="1" applyFill="1" applyBorder="1" applyAlignment="1">
      <alignment horizontal="right" vertical="center"/>
    </xf>
    <xf numFmtId="38" fontId="6" fillId="0" borderId="79" xfId="2" applyFont="1" applyFill="1" applyBorder="1" applyAlignment="1">
      <alignment horizontal="right" vertical="center"/>
    </xf>
    <xf numFmtId="178" fontId="6" fillId="0" borderId="77" xfId="2" applyNumberFormat="1" applyFont="1" applyFill="1" applyBorder="1" applyAlignment="1">
      <alignment horizontal="right" vertical="center"/>
    </xf>
    <xf numFmtId="178" fontId="6" fillId="0" borderId="79" xfId="2" applyNumberFormat="1" applyFont="1" applyFill="1" applyBorder="1" applyAlignment="1">
      <alignment horizontal="right" vertic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10" xfId="2" applyNumberFormat="1" applyFont="1" applyFill="1" applyBorder="1" applyAlignment="1">
      <alignment horizontal="right" vertical="center"/>
    </xf>
    <xf numFmtId="178" fontId="4" fillId="0" borderId="77" xfId="2" applyNumberFormat="1" applyFont="1" applyFill="1" applyBorder="1" applyAlignment="1">
      <alignment horizontal="right" vertical="center"/>
    </xf>
    <xf numFmtId="178" fontId="4" fillId="0" borderId="79" xfId="2" applyNumberFormat="1" applyFont="1" applyFill="1" applyBorder="1" applyAlignment="1">
      <alignment horizontal="right" vertical="center"/>
    </xf>
    <xf numFmtId="38" fontId="4" fillId="0" borderId="77" xfId="2" applyFont="1" applyFill="1" applyBorder="1" applyAlignment="1">
      <alignment horizontal="right" vertical="center"/>
    </xf>
    <xf numFmtId="38" fontId="4" fillId="0" borderId="78" xfId="2" applyFont="1" applyFill="1" applyBorder="1" applyAlignment="1">
      <alignment horizontal="right" vertical="center"/>
    </xf>
    <xf numFmtId="38" fontId="4" fillId="0" borderId="79" xfId="2" applyFont="1" applyFill="1" applyBorder="1" applyAlignment="1">
      <alignment horizontal="right" vertical="center"/>
    </xf>
    <xf numFmtId="38" fontId="6" fillId="0" borderId="9" xfId="2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89" fontId="6" fillId="0" borderId="67" xfId="0" applyNumberFormat="1" applyFont="1" applyFill="1" applyBorder="1" applyAlignment="1">
      <alignment horizontal="center" vertical="center" textRotation="255" wrapText="1"/>
    </xf>
    <xf numFmtId="189" fontId="6" fillId="0" borderId="68" xfId="0" applyNumberFormat="1" applyFont="1" applyFill="1" applyBorder="1" applyAlignment="1">
      <alignment horizontal="center" vertical="center" textRotation="255" wrapText="1"/>
    </xf>
    <xf numFmtId="189" fontId="6" fillId="0" borderId="74" xfId="0" applyNumberFormat="1" applyFont="1" applyFill="1" applyBorder="1" applyAlignment="1">
      <alignment horizontal="center" vertical="center" textRotation="255" wrapText="1"/>
    </xf>
    <xf numFmtId="189" fontId="6" fillId="0" borderId="61" xfId="0" applyNumberFormat="1" applyFont="1" applyFill="1" applyBorder="1" applyAlignment="1">
      <alignment horizontal="left" vertical="center"/>
    </xf>
    <xf numFmtId="189" fontId="6" fillId="0" borderId="62" xfId="0" applyNumberFormat="1" applyFont="1" applyFill="1" applyBorder="1" applyAlignment="1">
      <alignment horizontal="left" vertical="center"/>
    </xf>
    <xf numFmtId="189" fontId="6" fillId="0" borderId="31" xfId="0" applyNumberFormat="1" applyFont="1" applyFill="1" applyBorder="1" applyAlignment="1">
      <alignment horizontal="left" vertical="center"/>
    </xf>
    <xf numFmtId="189" fontId="6" fillId="0" borderId="69" xfId="0" applyNumberFormat="1" applyFont="1" applyFill="1" applyBorder="1" applyAlignment="1">
      <alignment horizontal="left" vertical="center"/>
    </xf>
    <xf numFmtId="189" fontId="6" fillId="0" borderId="17" xfId="0" applyNumberFormat="1" applyFont="1" applyFill="1" applyBorder="1" applyAlignment="1">
      <alignment horizontal="left" vertical="center"/>
    </xf>
    <xf numFmtId="189" fontId="6" fillId="0" borderId="70" xfId="0" applyNumberFormat="1" applyFont="1" applyFill="1" applyBorder="1" applyAlignment="1">
      <alignment horizontal="left" vertical="center"/>
    </xf>
    <xf numFmtId="189" fontId="6" fillId="0" borderId="63" xfId="0" applyNumberFormat="1" applyFont="1" applyFill="1" applyBorder="1" applyAlignment="1">
      <alignment horizontal="center" vertical="center" textRotation="255" wrapText="1"/>
    </xf>
    <xf numFmtId="189" fontId="6" fillId="0" borderId="64" xfId="0" applyNumberFormat="1" applyFont="1" applyFill="1" applyBorder="1" applyAlignment="1">
      <alignment horizontal="center" vertical="center" textRotation="255" wrapText="1"/>
    </xf>
    <xf numFmtId="189" fontId="6" fillId="0" borderId="45" xfId="0" applyNumberFormat="1" applyFont="1" applyFill="1" applyBorder="1" applyAlignment="1">
      <alignment horizontal="left"/>
    </xf>
    <xf numFmtId="189" fontId="6" fillId="0" borderId="75" xfId="0" applyNumberFormat="1" applyFont="1" applyFill="1" applyBorder="1" applyAlignment="1">
      <alignment horizontal="left"/>
    </xf>
    <xf numFmtId="189" fontId="6" fillId="0" borderId="43" xfId="0" applyNumberFormat="1" applyFont="1" applyFill="1" applyBorder="1" applyAlignment="1">
      <alignment horizontal="left"/>
    </xf>
    <xf numFmtId="38" fontId="6" fillId="0" borderId="0" xfId="2" applyFont="1" applyFill="1" applyBorder="1" applyAlignment="1">
      <alignment horizontal="center"/>
    </xf>
    <xf numFmtId="178" fontId="6" fillId="0" borderId="82" xfId="2" applyNumberFormat="1" applyFont="1" applyFill="1" applyBorder="1" applyAlignment="1">
      <alignment horizontal="right" vertical="center"/>
    </xf>
    <xf numFmtId="178" fontId="6" fillId="0" borderId="83" xfId="2" applyNumberFormat="1" applyFont="1" applyFill="1" applyBorder="1" applyAlignment="1">
      <alignment horizontal="right" vertical="center"/>
    </xf>
    <xf numFmtId="189" fontId="6" fillId="0" borderId="65" xfId="0" applyNumberFormat="1" applyFont="1" applyFill="1" applyBorder="1" applyAlignment="1">
      <alignment horizontal="center" vertical="center"/>
    </xf>
    <xf numFmtId="189" fontId="6" fillId="0" borderId="66" xfId="0" applyNumberFormat="1" applyFont="1" applyFill="1" applyBorder="1" applyAlignment="1">
      <alignment horizontal="center" vertical="center"/>
    </xf>
    <xf numFmtId="189" fontId="6" fillId="0" borderId="27" xfId="0" applyNumberFormat="1" applyFont="1" applyFill="1" applyBorder="1" applyAlignment="1">
      <alignment horizontal="center" vertical="center"/>
    </xf>
    <xf numFmtId="38" fontId="6" fillId="0" borderId="82" xfId="2" applyFont="1" applyFill="1" applyBorder="1" applyAlignment="1">
      <alignment horizontal="right" vertical="center"/>
    </xf>
    <xf numFmtId="38" fontId="6" fillId="0" borderId="83" xfId="2" applyFont="1" applyFill="1" applyBorder="1" applyAlignment="1">
      <alignment horizontal="right" vertical="center"/>
    </xf>
    <xf numFmtId="189" fontId="6" fillId="0" borderId="26" xfId="0" applyNumberFormat="1" applyFont="1" applyFill="1" applyBorder="1" applyAlignment="1">
      <alignment horizontal="right" vertical="center"/>
    </xf>
    <xf numFmtId="38" fontId="7" fillId="0" borderId="9" xfId="2" applyFont="1" applyFill="1" applyBorder="1" applyAlignment="1">
      <alignment horizontal="right" vertical="center"/>
    </xf>
    <xf numFmtId="38" fontId="8" fillId="0" borderId="9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distributed" vertical="center"/>
    </xf>
    <xf numFmtId="38" fontId="4" fillId="0" borderId="9" xfId="2" applyFont="1" applyFill="1" applyBorder="1" applyAlignment="1">
      <alignment horizontal="distributed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6" xfId="2" applyFont="1" applyFill="1" applyBorder="1" applyAlignment="1">
      <alignment horizontal="center" vertical="center"/>
    </xf>
    <xf numFmtId="38" fontId="6" fillId="0" borderId="8" xfId="2" applyFont="1" applyFill="1" applyBorder="1" applyAlignment="1">
      <alignment horizontal="center" vertical="center"/>
    </xf>
    <xf numFmtId="38" fontId="6" fillId="0" borderId="17" xfId="2" applyFont="1" applyFill="1" applyBorder="1" applyAlignment="1">
      <alignment horizontal="distributed"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horizontal="right" vertical="center"/>
    </xf>
    <xf numFmtId="38" fontId="6" fillId="0" borderId="20" xfId="2" applyNumberFormat="1" applyFont="1" applyFill="1" applyBorder="1" applyAlignment="1">
      <alignment horizontal="center" vertical="center"/>
    </xf>
    <xf numFmtId="38" fontId="6" fillId="0" borderId="11" xfId="2" applyNumberFormat="1" applyFont="1" applyFill="1" applyBorder="1" applyAlignment="1">
      <alignment horizontal="center" vertical="center"/>
    </xf>
    <xf numFmtId="38" fontId="6" fillId="0" borderId="2" xfId="2" applyNumberFormat="1" applyFont="1" applyFill="1" applyBorder="1" applyAlignment="1">
      <alignment horizontal="center" vertical="center"/>
    </xf>
    <xf numFmtId="38" fontId="6" fillId="0" borderId="1" xfId="2" applyNumberFormat="1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distributed" vertical="center"/>
    </xf>
    <xf numFmtId="38" fontId="4" fillId="0" borderId="18" xfId="2" applyFont="1" applyFill="1" applyBorder="1" applyAlignment="1">
      <alignment horizontal="distributed" vertical="center"/>
    </xf>
    <xf numFmtId="38" fontId="4" fillId="0" borderId="21" xfId="2" applyFont="1" applyFill="1" applyBorder="1" applyAlignment="1">
      <alignment horizontal="distributed" vertical="center"/>
    </xf>
    <xf numFmtId="38" fontId="6" fillId="0" borderId="20" xfId="2" applyFont="1" applyFill="1" applyBorder="1" applyAlignment="1">
      <alignment horizontal="distributed" vertical="center"/>
    </xf>
    <xf numFmtId="38" fontId="6" fillId="0" borderId="11" xfId="2" applyFont="1" applyFill="1" applyBorder="1" applyAlignment="1">
      <alignment horizontal="distributed" vertical="center"/>
    </xf>
    <xf numFmtId="38" fontId="6" fillId="0" borderId="13" xfId="2" applyFont="1" applyFill="1" applyBorder="1" applyAlignment="1">
      <alignment horizontal="distributed" vertical="center"/>
    </xf>
    <xf numFmtId="38" fontId="6" fillId="0" borderId="10" xfId="2" applyFont="1" applyFill="1" applyBorder="1" applyAlignment="1">
      <alignment horizontal="distributed" vertical="center"/>
    </xf>
    <xf numFmtId="38" fontId="6" fillId="0" borderId="7" xfId="2" applyFont="1" applyFill="1" applyBorder="1" applyAlignment="1">
      <alignment horizontal="center" vertical="center" textRotation="255"/>
    </xf>
    <xf numFmtId="38" fontId="6" fillId="0" borderId="8" xfId="2" applyFont="1" applyFill="1" applyBorder="1" applyAlignment="1">
      <alignment horizontal="center" vertical="center" textRotation="255"/>
    </xf>
    <xf numFmtId="38" fontId="6" fillId="0" borderId="12" xfId="2" applyFont="1" applyFill="1" applyBorder="1" applyAlignment="1">
      <alignment horizontal="center" vertical="center" textRotation="255"/>
    </xf>
    <xf numFmtId="38" fontId="6" fillId="0" borderId="9" xfId="2" applyFont="1" applyFill="1" applyBorder="1" applyAlignment="1">
      <alignment horizontal="center"/>
    </xf>
    <xf numFmtId="38" fontId="4" fillId="0" borderId="19" xfId="2" applyFont="1" applyFill="1" applyBorder="1" applyAlignment="1">
      <alignment horizontal="center" vertical="center"/>
    </xf>
    <xf numFmtId="38" fontId="6" fillId="0" borderId="19" xfId="2" applyFont="1" applyFill="1" applyBorder="1" applyAlignment="1">
      <alignment horizontal="center" vertical="center" shrinkToFit="1"/>
    </xf>
    <xf numFmtId="38" fontId="6" fillId="0" borderId="18" xfId="2" applyFont="1" applyFill="1" applyBorder="1" applyAlignment="1">
      <alignment horizontal="center" vertical="center" shrinkToFit="1"/>
    </xf>
    <xf numFmtId="38" fontId="4" fillId="0" borderId="2" xfId="2" applyFont="1" applyFill="1" applyBorder="1" applyAlignment="1">
      <alignment horizontal="distributed" vertical="center"/>
    </xf>
    <xf numFmtId="38" fontId="4" fillId="0" borderId="1" xfId="2" applyFont="1" applyFill="1" applyBorder="1" applyAlignment="1">
      <alignment horizontal="distributed" vertical="center"/>
    </xf>
    <xf numFmtId="38" fontId="6" fillId="0" borderId="20" xfId="2" applyFont="1" applyFill="1" applyBorder="1" applyAlignment="1">
      <alignment horizontal="center" vertical="center" textRotation="255"/>
    </xf>
    <xf numFmtId="38" fontId="6" fillId="0" borderId="2" xfId="2" applyFont="1" applyFill="1" applyBorder="1" applyAlignment="1">
      <alignment horizontal="center" vertical="center" textRotation="255"/>
    </xf>
    <xf numFmtId="38" fontId="6" fillId="0" borderId="13" xfId="2" applyFont="1" applyFill="1" applyBorder="1" applyAlignment="1">
      <alignment horizontal="center" vertical="center" textRotation="255"/>
    </xf>
    <xf numFmtId="189" fontId="6" fillId="0" borderId="31" xfId="0" applyNumberFormat="1" applyFont="1" applyFill="1" applyBorder="1" applyAlignment="1">
      <alignment horizontal="right"/>
    </xf>
    <xf numFmtId="189" fontId="6" fillId="0" borderId="32" xfId="0" applyNumberFormat="1" applyFont="1" applyFill="1" applyBorder="1" applyAlignment="1">
      <alignment horizontal="right"/>
    </xf>
    <xf numFmtId="189" fontId="6" fillId="0" borderId="33" xfId="0" applyNumberFormat="1" applyFont="1" applyFill="1" applyBorder="1" applyAlignment="1">
      <alignment horizontal="right"/>
    </xf>
    <xf numFmtId="189" fontId="6" fillId="0" borderId="35" xfId="0" applyNumberFormat="1" applyFont="1" applyFill="1" applyBorder="1" applyAlignment="1">
      <alignment horizontal="right"/>
    </xf>
    <xf numFmtId="189" fontId="4" fillId="0" borderId="67" xfId="0" applyNumberFormat="1" applyFont="1" applyFill="1" applyBorder="1" applyAlignment="1">
      <alignment horizontal="center" vertical="center" textRotation="255" wrapText="1"/>
    </xf>
    <xf numFmtId="189" fontId="4" fillId="0" borderId="31" xfId="0" applyNumberFormat="1" applyFont="1" applyFill="1" applyBorder="1"/>
    <xf numFmtId="189" fontId="4" fillId="0" borderId="32" xfId="0" applyNumberFormat="1" applyFont="1" applyFill="1" applyBorder="1"/>
    <xf numFmtId="189" fontId="4" fillId="0" borderId="33" xfId="0" applyNumberFormat="1" applyFont="1" applyFill="1" applyBorder="1"/>
    <xf numFmtId="189" fontId="4" fillId="0" borderId="68" xfId="0" applyNumberFormat="1" applyFont="1" applyFill="1" applyBorder="1" applyAlignment="1">
      <alignment horizontal="center" vertical="center" textRotation="255" wrapText="1"/>
    </xf>
    <xf numFmtId="189" fontId="4" fillId="0" borderId="35" xfId="0" applyNumberFormat="1" applyFont="1" applyFill="1" applyBorder="1"/>
    <xf numFmtId="189" fontId="6" fillId="0" borderId="41" xfId="0" applyNumberFormat="1" applyFont="1" applyFill="1" applyBorder="1" applyAlignment="1">
      <alignment horizontal="right" vertical="center"/>
    </xf>
    <xf numFmtId="189" fontId="6" fillId="0" borderId="84" xfId="0" applyNumberFormat="1" applyFont="1" applyFill="1" applyBorder="1"/>
    <xf numFmtId="189" fontId="6" fillId="0" borderId="71" xfId="0" applyNumberFormat="1" applyFont="1" applyFill="1" applyBorder="1"/>
    <xf numFmtId="189" fontId="4" fillId="0" borderId="74" xfId="0" applyNumberFormat="1" applyFont="1" applyFill="1" applyBorder="1" applyAlignment="1">
      <alignment horizontal="center" vertical="center" textRotation="255" wrapText="1"/>
    </xf>
    <xf numFmtId="38" fontId="4" fillId="0" borderId="1" xfId="2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28"/>
  <sheetViews>
    <sheetView view="pageBreakPreview" topLeftCell="A10" zoomScale="85" zoomScaleNormal="90" zoomScaleSheetLayoutView="85" workbookViewId="0">
      <selection activeCell="G15" sqref="G15"/>
    </sheetView>
  </sheetViews>
  <sheetFormatPr defaultColWidth="9" defaultRowHeight="23.1" customHeight="1" x14ac:dyDescent="0.3"/>
  <cols>
    <col min="1" max="2" width="3.59765625" style="54" customWidth="1"/>
    <col min="3" max="3" width="13.3984375" style="54" customWidth="1"/>
    <col min="4" max="11" width="15.1328125" style="54" customWidth="1"/>
    <col min="12" max="16384" width="9" style="21"/>
  </cols>
  <sheetData>
    <row r="1" spans="1:11" s="24" customFormat="1" ht="14.25" x14ac:dyDescent="0.25">
      <c r="A1" s="58">
        <v>10</v>
      </c>
      <c r="B1" s="58" t="s">
        <v>43</v>
      </c>
      <c r="C1" s="58"/>
      <c r="D1" s="57"/>
      <c r="E1" s="233"/>
      <c r="F1" s="233"/>
      <c r="G1" s="233"/>
      <c r="H1" s="57"/>
      <c r="I1" s="57"/>
      <c r="J1" s="57"/>
      <c r="K1" s="57"/>
    </row>
    <row r="2" spans="1:11" s="8" customFormat="1" ht="12.75" x14ac:dyDescent="0.25">
      <c r="A2" s="222"/>
      <c r="B2" s="222">
        <v>1</v>
      </c>
      <c r="C2" s="222" t="s">
        <v>44</v>
      </c>
      <c r="D2" s="384"/>
      <c r="E2" s="385"/>
      <c r="F2" s="385"/>
      <c r="G2" s="385"/>
      <c r="H2" s="385"/>
      <c r="I2" s="385"/>
      <c r="J2" s="385"/>
      <c r="K2" s="385"/>
    </row>
    <row r="3" spans="1:11" s="8" customFormat="1" ht="12.75" x14ac:dyDescent="0.25">
      <c r="A3" s="222"/>
      <c r="B3" s="222"/>
      <c r="C3" s="222" t="s">
        <v>45</v>
      </c>
      <c r="D3" s="57"/>
      <c r="E3" s="57"/>
      <c r="F3" s="57"/>
      <c r="G3" s="57"/>
      <c r="H3" s="386"/>
      <c r="I3" s="386"/>
      <c r="J3" s="386" t="s">
        <v>46</v>
      </c>
      <c r="K3" s="386"/>
    </row>
    <row r="4" spans="1:11" s="7" customFormat="1" ht="27.95" customHeight="1" x14ac:dyDescent="0.25">
      <c r="A4" s="222"/>
      <c r="B4" s="387" t="s">
        <v>2</v>
      </c>
      <c r="C4" s="388"/>
      <c r="D4" s="379" t="s">
        <v>269</v>
      </c>
      <c r="E4" s="379"/>
      <c r="F4" s="379" t="s">
        <v>288</v>
      </c>
      <c r="G4" s="379"/>
      <c r="H4" s="376" t="s">
        <v>320</v>
      </c>
      <c r="I4" s="376"/>
      <c r="J4" s="376" t="s">
        <v>335</v>
      </c>
      <c r="K4" s="376"/>
    </row>
    <row r="5" spans="1:11" s="7" customFormat="1" ht="27.95" customHeight="1" x14ac:dyDescent="0.25">
      <c r="A5" s="222"/>
      <c r="B5" s="389"/>
      <c r="C5" s="390"/>
      <c r="D5" s="247" t="s">
        <v>47</v>
      </c>
      <c r="E5" s="247" t="s">
        <v>270</v>
      </c>
      <c r="F5" s="247" t="s">
        <v>47</v>
      </c>
      <c r="G5" s="247" t="s">
        <v>270</v>
      </c>
      <c r="H5" s="272" t="s">
        <v>47</v>
      </c>
      <c r="I5" s="272" t="s">
        <v>270</v>
      </c>
      <c r="J5" s="247" t="s">
        <v>47</v>
      </c>
      <c r="K5" s="247" t="s">
        <v>270</v>
      </c>
    </row>
    <row r="6" spans="1:11" s="7" customFormat="1" ht="27.95" customHeight="1" x14ac:dyDescent="0.25">
      <c r="A6" s="222"/>
      <c r="B6" s="380" t="s">
        <v>48</v>
      </c>
      <c r="C6" s="381"/>
      <c r="D6" s="254">
        <v>242</v>
      </c>
      <c r="E6" s="254">
        <v>283</v>
      </c>
      <c r="F6" s="254">
        <v>228</v>
      </c>
      <c r="G6" s="255">
        <v>252</v>
      </c>
      <c r="H6" s="254">
        <v>225</v>
      </c>
      <c r="I6" s="255">
        <v>245</v>
      </c>
      <c r="J6" s="254">
        <v>229</v>
      </c>
      <c r="K6" s="255">
        <v>246</v>
      </c>
    </row>
    <row r="7" spans="1:11" s="7" customFormat="1" ht="27.95" customHeight="1" x14ac:dyDescent="0.25">
      <c r="A7" s="222"/>
      <c r="B7" s="382" t="s">
        <v>49</v>
      </c>
      <c r="C7" s="383"/>
      <c r="D7" s="157">
        <v>191</v>
      </c>
      <c r="E7" s="157">
        <v>222</v>
      </c>
      <c r="F7" s="157">
        <v>180</v>
      </c>
      <c r="G7" s="157">
        <v>201</v>
      </c>
      <c r="H7" s="157">
        <v>184</v>
      </c>
      <c r="I7" s="157">
        <v>199</v>
      </c>
      <c r="J7" s="157">
        <v>184</v>
      </c>
      <c r="K7" s="157">
        <v>196</v>
      </c>
    </row>
    <row r="8" spans="1:11" s="7" customFormat="1" ht="27.95" customHeight="1" x14ac:dyDescent="0.25">
      <c r="A8" s="222"/>
      <c r="B8" s="382" t="s">
        <v>50</v>
      </c>
      <c r="C8" s="383"/>
      <c r="D8" s="157">
        <v>198</v>
      </c>
      <c r="E8" s="157">
        <v>229</v>
      </c>
      <c r="F8" s="157">
        <v>188</v>
      </c>
      <c r="G8" s="157">
        <v>207</v>
      </c>
      <c r="H8" s="157">
        <v>186</v>
      </c>
      <c r="I8" s="157">
        <v>202</v>
      </c>
      <c r="J8" s="157">
        <v>188</v>
      </c>
      <c r="K8" s="157">
        <v>201</v>
      </c>
    </row>
    <row r="9" spans="1:11" s="7" customFormat="1" ht="27.95" customHeight="1" x14ac:dyDescent="0.25">
      <c r="A9" s="222"/>
      <c r="B9" s="382" t="s">
        <v>51</v>
      </c>
      <c r="C9" s="383"/>
      <c r="D9" s="157">
        <v>7</v>
      </c>
      <c r="E9" s="157">
        <v>9</v>
      </c>
      <c r="F9" s="157">
        <v>6</v>
      </c>
      <c r="G9" s="157">
        <v>7</v>
      </c>
      <c r="H9" s="157">
        <v>6</v>
      </c>
      <c r="I9" s="157">
        <v>6</v>
      </c>
      <c r="J9" s="157">
        <v>3</v>
      </c>
      <c r="K9" s="157">
        <v>3</v>
      </c>
    </row>
    <row r="10" spans="1:11" s="7" customFormat="1" ht="27.95" customHeight="1" x14ac:dyDescent="0.25">
      <c r="A10" s="222"/>
      <c r="B10" s="382" t="s">
        <v>52</v>
      </c>
      <c r="C10" s="395"/>
      <c r="D10" s="207">
        <v>66</v>
      </c>
      <c r="E10" s="207">
        <v>68</v>
      </c>
      <c r="F10" s="157">
        <v>61</v>
      </c>
      <c r="G10" s="157">
        <v>62</v>
      </c>
      <c r="H10" s="157">
        <v>68</v>
      </c>
      <c r="I10" s="157">
        <v>68</v>
      </c>
      <c r="J10" s="157">
        <v>68</v>
      </c>
      <c r="K10" s="157">
        <v>68</v>
      </c>
    </row>
    <row r="11" spans="1:11" s="8" customFormat="1" ht="27.95" customHeight="1" thickBot="1" x14ac:dyDescent="0.3">
      <c r="A11" s="222"/>
      <c r="B11" s="382" t="s">
        <v>53</v>
      </c>
      <c r="C11" s="383"/>
      <c r="D11" s="157">
        <v>214</v>
      </c>
      <c r="E11" s="157">
        <v>242</v>
      </c>
      <c r="F11" s="157">
        <v>199</v>
      </c>
      <c r="G11" s="157">
        <v>217</v>
      </c>
      <c r="H11" s="157">
        <v>200</v>
      </c>
      <c r="I11" s="157">
        <v>219</v>
      </c>
      <c r="J11" s="157">
        <v>212</v>
      </c>
      <c r="K11" s="157">
        <v>212</v>
      </c>
    </row>
    <row r="12" spans="1:11" s="8" customFormat="1" ht="13.15" thickTop="1" x14ac:dyDescent="0.25">
      <c r="A12" s="57"/>
      <c r="B12" s="396" t="s">
        <v>146</v>
      </c>
      <c r="C12" s="397"/>
      <c r="D12" s="405">
        <v>2.4500000000000002</v>
      </c>
      <c r="E12" s="406"/>
      <c r="F12" s="405">
        <v>2.2400000000000002</v>
      </c>
      <c r="G12" s="406"/>
      <c r="H12" s="405">
        <v>2.2400000000000002</v>
      </c>
      <c r="I12" s="406"/>
      <c r="J12" s="405">
        <v>2.2599999999999998</v>
      </c>
      <c r="K12" s="406"/>
    </row>
    <row r="13" spans="1:11" s="8" customFormat="1" ht="12.75" x14ac:dyDescent="0.25">
      <c r="A13" s="57"/>
      <c r="B13" s="2"/>
      <c r="C13" s="2"/>
      <c r="D13" s="2"/>
      <c r="E13" s="2"/>
      <c r="F13" s="2"/>
      <c r="G13" s="392" t="s">
        <v>271</v>
      </c>
      <c r="H13" s="392"/>
      <c r="I13" s="392"/>
      <c r="J13" s="392"/>
      <c r="K13" s="392"/>
    </row>
    <row r="14" spans="1:11" s="7" customFormat="1" ht="27.95" customHeight="1" x14ac:dyDescent="0.25">
      <c r="A14" s="57"/>
      <c r="B14" s="82"/>
      <c r="C14" s="82"/>
      <c r="D14" s="2"/>
      <c r="E14" s="2"/>
      <c r="F14" s="2"/>
      <c r="G14" s="2"/>
      <c r="H14" s="393"/>
      <c r="I14" s="393"/>
      <c r="J14" s="393"/>
      <c r="K14" s="393"/>
    </row>
    <row r="15" spans="1:11" s="7" customFormat="1" ht="27.95" customHeight="1" x14ac:dyDescent="0.25">
      <c r="A15" s="222"/>
      <c r="B15" s="82"/>
      <c r="C15" s="241" t="s">
        <v>54</v>
      </c>
      <c r="D15" s="2"/>
      <c r="E15" s="2"/>
      <c r="F15" s="2"/>
      <c r="G15" s="2"/>
      <c r="H15" s="394"/>
      <c r="I15" s="394"/>
      <c r="J15" s="394" t="s">
        <v>55</v>
      </c>
      <c r="K15" s="394"/>
    </row>
    <row r="16" spans="1:11" s="8" customFormat="1" ht="27.95" customHeight="1" x14ac:dyDescent="0.25">
      <c r="A16" s="222"/>
      <c r="B16" s="398" t="s">
        <v>56</v>
      </c>
      <c r="C16" s="399"/>
      <c r="D16" s="379" t="s">
        <v>269</v>
      </c>
      <c r="E16" s="379"/>
      <c r="F16" s="379" t="s">
        <v>288</v>
      </c>
      <c r="G16" s="379"/>
      <c r="H16" s="376" t="s">
        <v>320</v>
      </c>
      <c r="I16" s="376"/>
      <c r="J16" s="376" t="s">
        <v>335</v>
      </c>
      <c r="K16" s="376"/>
    </row>
    <row r="17" spans="1:11" s="8" customFormat="1" ht="26.1" customHeight="1" x14ac:dyDescent="0.25">
      <c r="A17" s="57"/>
      <c r="B17" s="403" t="s">
        <v>57</v>
      </c>
      <c r="C17" s="404"/>
      <c r="D17" s="214">
        <v>479</v>
      </c>
      <c r="E17" s="215" t="s">
        <v>163</v>
      </c>
      <c r="F17" s="141">
        <v>461</v>
      </c>
      <c r="G17" s="142" t="s">
        <v>163</v>
      </c>
      <c r="H17" s="141">
        <v>448</v>
      </c>
      <c r="I17" s="142" t="s">
        <v>163</v>
      </c>
      <c r="J17" s="141">
        <v>433</v>
      </c>
      <c r="K17" s="142" t="s">
        <v>362</v>
      </c>
    </row>
    <row r="18" spans="1:11" s="8" customFormat="1" ht="26.1" customHeight="1" x14ac:dyDescent="0.25">
      <c r="A18" s="57"/>
      <c r="B18" s="377" t="s">
        <v>58</v>
      </c>
      <c r="C18" s="378"/>
      <c r="D18" s="241">
        <v>5</v>
      </c>
      <c r="E18" s="143"/>
      <c r="F18" s="241">
        <v>5</v>
      </c>
      <c r="G18" s="144"/>
      <c r="H18" s="271">
        <v>4</v>
      </c>
      <c r="I18" s="144"/>
      <c r="J18" s="325">
        <v>4</v>
      </c>
      <c r="K18" s="144"/>
    </row>
    <row r="19" spans="1:11" s="8" customFormat="1" ht="26.1" customHeight="1" x14ac:dyDescent="0.25">
      <c r="A19" s="57"/>
      <c r="B19" s="377" t="s">
        <v>59</v>
      </c>
      <c r="C19" s="378"/>
      <c r="D19" s="241">
        <v>197</v>
      </c>
      <c r="E19" s="143" t="s">
        <v>145</v>
      </c>
      <c r="F19" s="241">
        <v>185</v>
      </c>
      <c r="G19" s="144" t="s">
        <v>145</v>
      </c>
      <c r="H19" s="271">
        <v>178</v>
      </c>
      <c r="I19" s="144" t="s">
        <v>321</v>
      </c>
      <c r="J19" s="325">
        <v>176</v>
      </c>
      <c r="K19" s="144" t="s">
        <v>323</v>
      </c>
    </row>
    <row r="20" spans="1:11" s="8" customFormat="1" ht="26.1" customHeight="1" x14ac:dyDescent="0.25">
      <c r="A20" s="57"/>
      <c r="B20" s="377" t="s">
        <v>60</v>
      </c>
      <c r="C20" s="378"/>
      <c r="D20" s="241">
        <v>81</v>
      </c>
      <c r="E20" s="143" t="s">
        <v>268</v>
      </c>
      <c r="F20" s="241">
        <v>74</v>
      </c>
      <c r="G20" s="144" t="s">
        <v>268</v>
      </c>
      <c r="H20" s="271">
        <v>76</v>
      </c>
      <c r="I20" s="144" t="s">
        <v>322</v>
      </c>
      <c r="J20" s="325">
        <v>72</v>
      </c>
      <c r="K20" s="144" t="s">
        <v>62</v>
      </c>
    </row>
    <row r="21" spans="1:11" s="8" customFormat="1" ht="26.1" customHeight="1" x14ac:dyDescent="0.25">
      <c r="A21" s="57"/>
      <c r="B21" s="377" t="s">
        <v>61</v>
      </c>
      <c r="C21" s="378"/>
      <c r="D21" s="241">
        <v>46</v>
      </c>
      <c r="E21" s="143" t="s">
        <v>62</v>
      </c>
      <c r="F21" s="241">
        <v>47</v>
      </c>
      <c r="G21" s="144" t="s">
        <v>62</v>
      </c>
      <c r="H21" s="271">
        <v>51</v>
      </c>
      <c r="I21" s="144" t="s">
        <v>323</v>
      </c>
      <c r="J21" s="325">
        <v>52</v>
      </c>
      <c r="K21" s="144" t="s">
        <v>62</v>
      </c>
    </row>
    <row r="22" spans="1:11" s="8" customFormat="1" ht="26.1" customHeight="1" x14ac:dyDescent="0.25">
      <c r="A22" s="57"/>
      <c r="B22" s="377" t="s">
        <v>63</v>
      </c>
      <c r="C22" s="378"/>
      <c r="D22" s="241">
        <v>114</v>
      </c>
      <c r="E22" s="143" t="s">
        <v>62</v>
      </c>
      <c r="F22" s="241">
        <v>115</v>
      </c>
      <c r="G22" s="144" t="s">
        <v>62</v>
      </c>
      <c r="H22" s="271">
        <v>105</v>
      </c>
      <c r="I22" s="144" t="s">
        <v>62</v>
      </c>
      <c r="J22" s="325">
        <v>98</v>
      </c>
      <c r="K22" s="144" t="s">
        <v>323</v>
      </c>
    </row>
    <row r="23" spans="1:11" s="18" customFormat="1" ht="26.1" customHeight="1" x14ac:dyDescent="0.25">
      <c r="A23" s="57"/>
      <c r="B23" s="377" t="s">
        <v>64</v>
      </c>
      <c r="C23" s="378"/>
      <c r="D23" s="241">
        <v>18</v>
      </c>
      <c r="E23" s="143" t="s">
        <v>62</v>
      </c>
      <c r="F23" s="241">
        <v>19</v>
      </c>
      <c r="G23" s="144" t="s">
        <v>62</v>
      </c>
      <c r="H23" s="271">
        <v>17</v>
      </c>
      <c r="I23" s="144" t="s">
        <v>62</v>
      </c>
      <c r="J23" s="325">
        <v>16</v>
      </c>
      <c r="K23" s="144" t="s">
        <v>62</v>
      </c>
    </row>
    <row r="24" spans="1:11" s="18" customFormat="1" ht="12.75" x14ac:dyDescent="0.25">
      <c r="A24" s="56"/>
      <c r="B24" s="401" t="s">
        <v>65</v>
      </c>
      <c r="C24" s="402"/>
      <c r="D24" s="145">
        <v>23</v>
      </c>
      <c r="E24" s="146" t="s">
        <v>62</v>
      </c>
      <c r="F24" s="145">
        <v>21</v>
      </c>
      <c r="G24" s="147" t="s">
        <v>62</v>
      </c>
      <c r="H24" s="145">
        <v>21</v>
      </c>
      <c r="I24" s="147" t="s">
        <v>62</v>
      </c>
      <c r="J24" s="145">
        <v>19</v>
      </c>
      <c r="K24" s="147" t="s">
        <v>62</v>
      </c>
    </row>
    <row r="25" spans="1:11" s="8" customFormat="1" ht="12.75" x14ac:dyDescent="0.25">
      <c r="A25" s="56"/>
      <c r="B25" s="400" t="s">
        <v>285</v>
      </c>
      <c r="C25" s="400"/>
      <c r="D25" s="400"/>
      <c r="E25" s="56"/>
      <c r="F25" s="56"/>
      <c r="G25" s="391" t="s">
        <v>271</v>
      </c>
      <c r="H25" s="391"/>
      <c r="I25" s="391"/>
      <c r="J25" s="391"/>
      <c r="K25" s="391"/>
    </row>
    <row r="26" spans="1:11" ht="23.1" customHeight="1" x14ac:dyDescent="0.3">
      <c r="A26" s="57"/>
      <c r="B26" s="56" t="s">
        <v>286</v>
      </c>
      <c r="C26" s="56"/>
      <c r="D26" s="56"/>
      <c r="E26" s="56"/>
      <c r="F26" s="56"/>
      <c r="G26" s="56"/>
      <c r="H26" s="56"/>
      <c r="I26" s="56"/>
      <c r="J26" s="56"/>
      <c r="K26" s="56"/>
    </row>
    <row r="27" spans="1:11" ht="40.5" customHeight="1" x14ac:dyDescent="0.3"/>
    <row r="28" spans="1:11" ht="13.5" customHeight="1" x14ac:dyDescent="0.3"/>
  </sheetData>
  <mergeCells count="39">
    <mergeCell ref="H14:I14"/>
    <mergeCell ref="H15:I15"/>
    <mergeCell ref="H16:I16"/>
    <mergeCell ref="D12:E12"/>
    <mergeCell ref="F12:G12"/>
    <mergeCell ref="J12:K12"/>
    <mergeCell ref="D4:E4"/>
    <mergeCell ref="F4:G4"/>
    <mergeCell ref="J4:K4"/>
    <mergeCell ref="H4:I4"/>
    <mergeCell ref="H12:I12"/>
    <mergeCell ref="B9:C9"/>
    <mergeCell ref="G25:K25"/>
    <mergeCell ref="G13:K13"/>
    <mergeCell ref="J14:K14"/>
    <mergeCell ref="J15:K15"/>
    <mergeCell ref="B10:C10"/>
    <mergeCell ref="B11:C11"/>
    <mergeCell ref="B12:C12"/>
    <mergeCell ref="B16:C16"/>
    <mergeCell ref="B25:D25"/>
    <mergeCell ref="B23:C23"/>
    <mergeCell ref="B24:C24"/>
    <mergeCell ref="B17:C17"/>
    <mergeCell ref="B18:C18"/>
    <mergeCell ref="B19:C19"/>
    <mergeCell ref="B20:C20"/>
    <mergeCell ref="B6:C6"/>
    <mergeCell ref="B7:C7"/>
    <mergeCell ref="D2:K2"/>
    <mergeCell ref="J3:K3"/>
    <mergeCell ref="B8:C8"/>
    <mergeCell ref="B4:C5"/>
    <mergeCell ref="H3:I3"/>
    <mergeCell ref="J16:K16"/>
    <mergeCell ref="B21:C21"/>
    <mergeCell ref="B22:C22"/>
    <mergeCell ref="D16:E16"/>
    <mergeCell ref="F16:G16"/>
  </mergeCells>
  <phoneticPr fontId="2"/>
  <pageMargins left="0.39370078740157483" right="0.39370078740157483" top="0.41" bottom="0.16" header="0.42" footer="0.16"/>
  <pageSetup paperSize="9" scale="92" firstPageNumber="64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L140"/>
  <sheetViews>
    <sheetView view="pageBreakPreview" zoomScale="85" zoomScaleNormal="100" zoomScaleSheetLayoutView="85" workbookViewId="0">
      <selection activeCell="J13" sqref="J13"/>
    </sheetView>
  </sheetViews>
  <sheetFormatPr defaultColWidth="9" defaultRowHeight="27" customHeight="1" x14ac:dyDescent="0.3"/>
  <cols>
    <col min="1" max="2" width="3.59765625" style="54" customWidth="1"/>
    <col min="3" max="3" width="13.265625" style="54" customWidth="1"/>
    <col min="4" max="11" width="14.59765625" style="54" customWidth="1"/>
    <col min="12" max="12" width="7.59765625" style="21" customWidth="1"/>
    <col min="13" max="21" width="10.59765625" style="21" customWidth="1"/>
    <col min="22" max="24" width="7.59765625" style="21" customWidth="1"/>
    <col min="25" max="16384" width="9" style="21"/>
  </cols>
  <sheetData>
    <row r="1" spans="1:12" ht="20.25" customHeight="1" x14ac:dyDescent="0.3">
      <c r="A1" s="68"/>
      <c r="B1" s="222">
        <v>5</v>
      </c>
      <c r="C1" s="222" t="s">
        <v>33</v>
      </c>
      <c r="D1" s="222"/>
      <c r="E1" s="222"/>
      <c r="F1" s="222"/>
      <c r="G1" s="222"/>
      <c r="H1" s="222"/>
      <c r="I1" s="222"/>
      <c r="J1" s="222"/>
      <c r="K1" s="222"/>
    </row>
    <row r="2" spans="1:12" ht="18.75" customHeight="1" x14ac:dyDescent="0.3">
      <c r="A2" s="57"/>
      <c r="B2" s="222"/>
      <c r="C2" s="222" t="s">
        <v>34</v>
      </c>
      <c r="D2" s="57"/>
      <c r="E2" s="57"/>
      <c r="F2" s="57"/>
      <c r="G2" s="57"/>
      <c r="H2" s="57"/>
      <c r="I2" s="57"/>
      <c r="J2" s="386" t="s">
        <v>1</v>
      </c>
      <c r="K2" s="386"/>
    </row>
    <row r="3" spans="1:12" ht="18" customHeight="1" x14ac:dyDescent="0.3">
      <c r="A3" s="68"/>
      <c r="B3" s="497" t="s">
        <v>234</v>
      </c>
      <c r="C3" s="449"/>
      <c r="D3" s="497" t="s">
        <v>235</v>
      </c>
      <c r="E3" s="497"/>
      <c r="F3" s="497"/>
      <c r="G3" s="497"/>
      <c r="H3" s="497" t="s">
        <v>236</v>
      </c>
      <c r="I3" s="497"/>
      <c r="J3" s="497" t="s">
        <v>237</v>
      </c>
      <c r="K3" s="497"/>
    </row>
    <row r="4" spans="1:12" ht="20.25" customHeight="1" x14ac:dyDescent="0.3">
      <c r="A4" s="40"/>
      <c r="B4" s="497"/>
      <c r="C4" s="449"/>
      <c r="D4" s="274" t="s">
        <v>40</v>
      </c>
      <c r="E4" s="250" t="s">
        <v>238</v>
      </c>
      <c r="F4" s="250" t="s">
        <v>239</v>
      </c>
      <c r="G4" s="250" t="s">
        <v>240</v>
      </c>
      <c r="H4" s="250" t="s">
        <v>241</v>
      </c>
      <c r="I4" s="250" t="s">
        <v>242</v>
      </c>
      <c r="J4" s="250" t="s">
        <v>243</v>
      </c>
      <c r="K4" s="250" t="s">
        <v>239</v>
      </c>
    </row>
    <row r="5" spans="1:12" ht="20.25" customHeight="1" x14ac:dyDescent="0.3">
      <c r="A5" s="57"/>
      <c r="B5" s="504" t="s">
        <v>351</v>
      </c>
      <c r="C5" s="579"/>
      <c r="D5" s="211">
        <v>1848</v>
      </c>
      <c r="E5" s="198">
        <v>1359</v>
      </c>
      <c r="F5" s="202">
        <v>21</v>
      </c>
      <c r="G5" s="198">
        <v>468</v>
      </c>
      <c r="H5" s="199">
        <v>89</v>
      </c>
      <c r="I5" s="202">
        <v>247</v>
      </c>
      <c r="J5" s="207" t="s">
        <v>36</v>
      </c>
      <c r="K5" s="199">
        <v>50</v>
      </c>
    </row>
    <row r="6" spans="1:12" ht="20.25" customHeight="1" x14ac:dyDescent="0.3">
      <c r="A6" s="57"/>
      <c r="B6" s="504" t="s">
        <v>371</v>
      </c>
      <c r="C6" s="579"/>
      <c r="D6" s="211">
        <v>1724</v>
      </c>
      <c r="E6" s="198">
        <v>1234</v>
      </c>
      <c r="F6" s="202">
        <v>14</v>
      </c>
      <c r="G6" s="198">
        <v>476</v>
      </c>
      <c r="H6" s="199">
        <v>81</v>
      </c>
      <c r="I6" s="202">
        <v>26</v>
      </c>
      <c r="J6" s="207" t="s">
        <v>36</v>
      </c>
      <c r="K6" s="199">
        <v>42</v>
      </c>
    </row>
    <row r="7" spans="1:12" ht="20.25" customHeight="1" x14ac:dyDescent="0.3">
      <c r="A7" s="57"/>
      <c r="B7" s="504" t="s">
        <v>318</v>
      </c>
      <c r="C7" s="579"/>
      <c r="D7" s="211">
        <v>1692</v>
      </c>
      <c r="E7" s="198">
        <v>1236</v>
      </c>
      <c r="F7" s="202">
        <v>14</v>
      </c>
      <c r="G7" s="198">
        <v>442</v>
      </c>
      <c r="H7" s="199">
        <v>82</v>
      </c>
      <c r="I7" s="202">
        <v>263</v>
      </c>
      <c r="J7" s="207" t="s">
        <v>36</v>
      </c>
      <c r="K7" s="199">
        <v>52</v>
      </c>
    </row>
    <row r="8" spans="1:12" s="8" customFormat="1" ht="20.25" customHeight="1" x14ac:dyDescent="0.25">
      <c r="A8" s="57"/>
      <c r="B8" s="502" t="s">
        <v>353</v>
      </c>
      <c r="C8" s="580"/>
      <c r="D8" s="351">
        <v>1580</v>
      </c>
      <c r="E8" s="351">
        <v>1168</v>
      </c>
      <c r="F8" s="352">
        <v>16</v>
      </c>
      <c r="G8" s="351">
        <v>396</v>
      </c>
      <c r="H8" s="367">
        <v>79</v>
      </c>
      <c r="I8" s="352">
        <v>255</v>
      </c>
      <c r="J8" s="262" t="s">
        <v>365</v>
      </c>
      <c r="K8" s="367">
        <v>26</v>
      </c>
    </row>
    <row r="9" spans="1:12" s="8" customFormat="1" ht="13.5" customHeight="1" x14ac:dyDescent="0.25">
      <c r="A9" s="56"/>
      <c r="B9" s="4"/>
      <c r="C9" s="4"/>
      <c r="D9" s="4"/>
      <c r="E9" s="4"/>
      <c r="F9" s="4"/>
      <c r="G9" s="4"/>
      <c r="H9" s="4"/>
      <c r="I9" s="4"/>
      <c r="J9" s="392" t="s">
        <v>282</v>
      </c>
      <c r="K9" s="392"/>
    </row>
    <row r="10" spans="1:12" s="7" customFormat="1" ht="13.5" customHeight="1" x14ac:dyDescent="0.25">
      <c r="A10" s="68"/>
      <c r="B10" s="241"/>
      <c r="C10" s="241" t="s">
        <v>244</v>
      </c>
      <c r="D10" s="310"/>
      <c r="E10" s="310"/>
      <c r="F10" s="310"/>
      <c r="G10" s="577" t="s">
        <v>245</v>
      </c>
      <c r="H10" s="577"/>
      <c r="I10" s="577"/>
      <c r="J10" s="122"/>
      <c r="K10" s="122"/>
    </row>
    <row r="11" spans="1:12" s="7" customFormat="1" ht="17.25" customHeight="1" x14ac:dyDescent="0.25">
      <c r="A11" s="68"/>
      <c r="B11" s="387" t="s">
        <v>35</v>
      </c>
      <c r="C11" s="388"/>
      <c r="D11" s="379" t="s">
        <v>246</v>
      </c>
      <c r="E11" s="317"/>
      <c r="F11" s="584" t="s">
        <v>247</v>
      </c>
      <c r="G11" s="584"/>
      <c r="H11" s="584"/>
      <c r="I11" s="320"/>
      <c r="J11" s="310"/>
      <c r="K11" s="310"/>
    </row>
    <row r="12" spans="1:12" s="7" customFormat="1" ht="19.5" customHeight="1" x14ac:dyDescent="0.25">
      <c r="A12" s="68"/>
      <c r="B12" s="382"/>
      <c r="C12" s="383"/>
      <c r="D12" s="583"/>
      <c r="E12" s="475" t="s">
        <v>248</v>
      </c>
      <c r="F12" s="399" t="s">
        <v>249</v>
      </c>
      <c r="G12" s="399"/>
      <c r="H12" s="398" t="s">
        <v>250</v>
      </c>
      <c r="I12" s="454"/>
      <c r="J12" s="180"/>
      <c r="K12" s="310"/>
    </row>
    <row r="13" spans="1:12" s="12" customFormat="1" ht="20.100000000000001" customHeight="1" x14ac:dyDescent="0.25">
      <c r="A13" s="40"/>
      <c r="B13" s="389"/>
      <c r="C13" s="390"/>
      <c r="D13" s="441"/>
      <c r="E13" s="475"/>
      <c r="F13" s="308" t="s">
        <v>251</v>
      </c>
      <c r="G13" s="307" t="s">
        <v>252</v>
      </c>
      <c r="H13" s="313" t="s">
        <v>253</v>
      </c>
      <c r="I13" s="314" t="s">
        <v>254</v>
      </c>
      <c r="J13" s="180"/>
      <c r="K13" s="180"/>
      <c r="L13" s="13"/>
    </row>
    <row r="14" spans="1:12" s="8" customFormat="1" ht="19.5" customHeight="1" x14ac:dyDescent="0.25">
      <c r="A14" s="57"/>
      <c r="B14" s="504" t="s">
        <v>351</v>
      </c>
      <c r="C14" s="579"/>
      <c r="D14" s="198">
        <v>1848</v>
      </c>
      <c r="E14" s="200" t="s">
        <v>284</v>
      </c>
      <c r="F14" s="197">
        <v>486</v>
      </c>
      <c r="G14" s="201">
        <v>182</v>
      </c>
      <c r="H14" s="199">
        <v>670</v>
      </c>
      <c r="I14" s="312">
        <v>175</v>
      </c>
      <c r="J14" s="2"/>
      <c r="K14" s="2"/>
    </row>
    <row r="15" spans="1:12" s="8" customFormat="1" ht="20.100000000000001" customHeight="1" x14ac:dyDescent="0.25">
      <c r="A15" s="57"/>
      <c r="B15" s="504" t="s">
        <v>296</v>
      </c>
      <c r="C15" s="579"/>
      <c r="D15" s="198">
        <v>1724</v>
      </c>
      <c r="E15" s="200" t="s">
        <v>315</v>
      </c>
      <c r="F15" s="197">
        <v>535</v>
      </c>
      <c r="G15" s="201">
        <v>144</v>
      </c>
      <c r="H15" s="199">
        <v>654</v>
      </c>
      <c r="I15" s="312">
        <v>155</v>
      </c>
      <c r="J15" s="2"/>
      <c r="K15" s="2"/>
    </row>
    <row r="16" spans="1:12" s="8" customFormat="1" ht="20.100000000000001" customHeight="1" x14ac:dyDescent="0.25">
      <c r="A16" s="57"/>
      <c r="B16" s="504" t="s">
        <v>318</v>
      </c>
      <c r="C16" s="579"/>
      <c r="D16" s="198">
        <v>1692</v>
      </c>
      <c r="E16" s="200">
        <v>-32</v>
      </c>
      <c r="F16" s="197">
        <v>596</v>
      </c>
      <c r="G16" s="201">
        <v>250</v>
      </c>
      <c r="H16" s="199">
        <v>692</v>
      </c>
      <c r="I16" s="312">
        <v>187</v>
      </c>
      <c r="J16" s="2"/>
      <c r="K16" s="2"/>
    </row>
    <row r="17" spans="1:12" s="8" customFormat="1" ht="20.100000000000001" customHeight="1" x14ac:dyDescent="0.25">
      <c r="A17" s="57"/>
      <c r="B17" s="502" t="s">
        <v>353</v>
      </c>
      <c r="C17" s="580"/>
      <c r="D17" s="351">
        <v>1580</v>
      </c>
      <c r="E17" s="368" t="s">
        <v>366</v>
      </c>
      <c r="F17" s="341">
        <v>619</v>
      </c>
      <c r="G17" s="353">
        <v>191</v>
      </c>
      <c r="H17" s="367">
        <v>723</v>
      </c>
      <c r="I17" s="369">
        <v>199</v>
      </c>
      <c r="J17" s="2"/>
      <c r="K17" s="2"/>
    </row>
    <row r="18" spans="1:12" s="18" customFormat="1" ht="14.25" customHeight="1" x14ac:dyDescent="0.25">
      <c r="A18" s="56"/>
      <c r="B18" s="4"/>
      <c r="C18" s="4"/>
      <c r="D18" s="4"/>
      <c r="E18" s="4"/>
      <c r="F18" s="4"/>
      <c r="G18" s="4"/>
      <c r="H18" s="392" t="s">
        <v>282</v>
      </c>
      <c r="I18" s="392"/>
      <c r="J18" s="4"/>
      <c r="K18" s="4"/>
    </row>
    <row r="19" spans="1:12" s="18" customFormat="1" ht="10.5" x14ac:dyDescent="0.25">
      <c r="A19" s="56"/>
      <c r="B19" s="4"/>
      <c r="C19" s="4"/>
      <c r="D19" s="4"/>
      <c r="E19" s="4"/>
      <c r="F19" s="4"/>
      <c r="G19" s="4"/>
      <c r="H19" s="306"/>
      <c r="I19" s="306"/>
      <c r="J19" s="4"/>
      <c r="K19" s="4"/>
    </row>
    <row r="20" spans="1:12" s="18" customFormat="1" ht="12.75" x14ac:dyDescent="0.25">
      <c r="A20" s="56"/>
      <c r="B20" s="241"/>
      <c r="C20" s="241" t="s">
        <v>255</v>
      </c>
      <c r="D20" s="310"/>
      <c r="E20" s="310"/>
      <c r="F20" s="310"/>
      <c r="G20" s="310"/>
      <c r="H20" s="310"/>
      <c r="I20" s="310"/>
      <c r="J20" s="578" t="s">
        <v>1</v>
      </c>
      <c r="K20" s="578"/>
    </row>
    <row r="21" spans="1:12" s="7" customFormat="1" ht="12.75" x14ac:dyDescent="0.25">
      <c r="A21" s="68"/>
      <c r="B21" s="398" t="s">
        <v>2</v>
      </c>
      <c r="C21" s="399"/>
      <c r="D21" s="475" t="s">
        <v>349</v>
      </c>
      <c r="E21" s="475"/>
      <c r="F21" s="475" t="s">
        <v>316</v>
      </c>
      <c r="G21" s="475"/>
      <c r="H21" s="475" t="s">
        <v>319</v>
      </c>
      <c r="I21" s="475"/>
      <c r="J21" s="582" t="s">
        <v>354</v>
      </c>
      <c r="K21" s="582"/>
      <c r="L21" s="12"/>
    </row>
    <row r="22" spans="1:12" s="7" customFormat="1" ht="20.100000000000001" customHeight="1" x14ac:dyDescent="0.25">
      <c r="A22" s="68"/>
      <c r="B22" s="398"/>
      <c r="C22" s="399"/>
      <c r="D22" s="313" t="s">
        <v>256</v>
      </c>
      <c r="E22" s="313" t="s">
        <v>257</v>
      </c>
      <c r="F22" s="313" t="s">
        <v>256</v>
      </c>
      <c r="G22" s="314" t="s">
        <v>257</v>
      </c>
      <c r="H22" s="313" t="s">
        <v>256</v>
      </c>
      <c r="I22" s="314" t="s">
        <v>257</v>
      </c>
      <c r="J22" s="313" t="s">
        <v>256</v>
      </c>
      <c r="K22" s="313" t="s">
        <v>257</v>
      </c>
    </row>
    <row r="23" spans="1:12" s="23" customFormat="1" ht="20.100000000000001" customHeight="1" x14ac:dyDescent="0.25">
      <c r="A23" s="66"/>
      <c r="B23" s="382" t="s">
        <v>258</v>
      </c>
      <c r="C23" s="383"/>
      <c r="D23" s="202">
        <v>3</v>
      </c>
      <c r="E23" s="202" t="s">
        <v>36</v>
      </c>
      <c r="F23" s="202" t="s">
        <v>36</v>
      </c>
      <c r="G23" s="202" t="s">
        <v>36</v>
      </c>
      <c r="H23" s="202" t="s">
        <v>36</v>
      </c>
      <c r="I23" s="202" t="s">
        <v>36</v>
      </c>
      <c r="J23" s="202">
        <v>4</v>
      </c>
      <c r="K23" s="202" t="s">
        <v>365</v>
      </c>
      <c r="L23" s="22"/>
    </row>
    <row r="24" spans="1:12" s="24" customFormat="1" ht="20.100000000000001" customHeight="1" x14ac:dyDescent="0.25">
      <c r="A24" s="36"/>
      <c r="B24" s="415" t="s">
        <v>259</v>
      </c>
      <c r="C24" s="581"/>
      <c r="D24" s="203">
        <v>3967</v>
      </c>
      <c r="E24" s="203">
        <v>84</v>
      </c>
      <c r="F24" s="203">
        <v>4053</v>
      </c>
      <c r="G24" s="203">
        <v>84</v>
      </c>
      <c r="H24" s="203">
        <v>4035</v>
      </c>
      <c r="I24" s="203">
        <v>86</v>
      </c>
      <c r="J24" s="203">
        <v>4003</v>
      </c>
      <c r="K24" s="203">
        <v>96</v>
      </c>
    </row>
    <row r="25" spans="1:12" s="7" customFormat="1" ht="20.100000000000001" customHeight="1" x14ac:dyDescent="0.25">
      <c r="A25" s="68"/>
      <c r="B25" s="382" t="s">
        <v>260</v>
      </c>
      <c r="C25" s="383"/>
      <c r="D25" s="202">
        <v>3882</v>
      </c>
      <c r="E25" s="202" t="s">
        <v>36</v>
      </c>
      <c r="F25" s="202">
        <v>3972</v>
      </c>
      <c r="G25" s="202" t="s">
        <v>36</v>
      </c>
      <c r="H25" s="202">
        <v>3948</v>
      </c>
      <c r="I25" s="202" t="s">
        <v>36</v>
      </c>
      <c r="J25" s="202">
        <v>3924</v>
      </c>
      <c r="K25" s="202" t="s">
        <v>365</v>
      </c>
    </row>
    <row r="26" spans="1:12" s="24" customFormat="1" ht="20.100000000000001" customHeight="1" x14ac:dyDescent="0.25">
      <c r="A26" s="36"/>
      <c r="B26" s="382" t="s">
        <v>261</v>
      </c>
      <c r="C26" s="383"/>
      <c r="D26" s="202">
        <v>62</v>
      </c>
      <c r="E26" s="202">
        <v>84</v>
      </c>
      <c r="F26" s="202">
        <v>58</v>
      </c>
      <c r="G26" s="202">
        <v>84</v>
      </c>
      <c r="H26" s="202">
        <v>66</v>
      </c>
      <c r="I26" s="202">
        <v>86</v>
      </c>
      <c r="J26" s="202">
        <v>65</v>
      </c>
      <c r="K26" s="202">
        <v>96</v>
      </c>
    </row>
    <row r="27" spans="1:12" s="24" customFormat="1" ht="20.100000000000001" customHeight="1" x14ac:dyDescent="0.25">
      <c r="A27" s="36"/>
      <c r="B27" s="382" t="s">
        <v>262</v>
      </c>
      <c r="C27" s="383"/>
      <c r="D27" s="202" t="s">
        <v>36</v>
      </c>
      <c r="E27" s="312" t="s">
        <v>36</v>
      </c>
      <c r="F27" s="312" t="s">
        <v>36</v>
      </c>
      <c r="G27" s="312" t="s">
        <v>36</v>
      </c>
      <c r="H27" s="312" t="s">
        <v>36</v>
      </c>
      <c r="I27" s="312" t="s">
        <v>36</v>
      </c>
      <c r="J27" s="312" t="s">
        <v>365</v>
      </c>
      <c r="K27" s="312" t="s">
        <v>365</v>
      </c>
    </row>
    <row r="28" spans="1:12" s="24" customFormat="1" ht="20.100000000000001" customHeight="1" x14ac:dyDescent="0.25">
      <c r="A28" s="36"/>
      <c r="B28" s="382" t="s">
        <v>263</v>
      </c>
      <c r="C28" s="383"/>
      <c r="D28" s="202">
        <v>3</v>
      </c>
      <c r="E28" s="312" t="s">
        <v>36</v>
      </c>
      <c r="F28" s="202">
        <v>3</v>
      </c>
      <c r="G28" s="312" t="s">
        <v>36</v>
      </c>
      <c r="H28" s="202">
        <v>2</v>
      </c>
      <c r="I28" s="312" t="s">
        <v>36</v>
      </c>
      <c r="J28" s="202">
        <v>2</v>
      </c>
      <c r="K28" s="312" t="s">
        <v>365</v>
      </c>
    </row>
    <row r="29" spans="1:12" s="24" customFormat="1" ht="20.100000000000001" customHeight="1" x14ac:dyDescent="0.25">
      <c r="A29" s="36"/>
      <c r="B29" s="389" t="s">
        <v>264</v>
      </c>
      <c r="C29" s="390"/>
      <c r="D29" s="204">
        <v>20</v>
      </c>
      <c r="E29" s="204" t="s">
        <v>36</v>
      </c>
      <c r="F29" s="204">
        <v>20</v>
      </c>
      <c r="G29" s="204" t="s">
        <v>36</v>
      </c>
      <c r="H29" s="204">
        <v>19</v>
      </c>
      <c r="I29" s="204" t="s">
        <v>36</v>
      </c>
      <c r="J29" s="204">
        <v>12</v>
      </c>
      <c r="K29" s="204" t="s">
        <v>365</v>
      </c>
    </row>
    <row r="30" spans="1:12" s="24" customFormat="1" ht="20.100000000000001" customHeight="1" x14ac:dyDescent="0.25">
      <c r="A30" s="36"/>
      <c r="B30" s="43"/>
      <c r="C30" s="43"/>
      <c r="D30" s="43"/>
      <c r="E30" s="43"/>
      <c r="F30" s="43"/>
      <c r="G30" s="43"/>
      <c r="H30" s="43"/>
      <c r="I30" s="43"/>
      <c r="J30" s="391" t="s">
        <v>282</v>
      </c>
      <c r="K30" s="391"/>
    </row>
    <row r="31" spans="1:12" s="25" customFormat="1" ht="24" customHeight="1" x14ac:dyDescent="0.3">
      <c r="A31" s="67"/>
      <c r="B31" s="53"/>
      <c r="C31" s="53"/>
      <c r="D31" s="53"/>
      <c r="E31" s="53"/>
      <c r="F31" s="53"/>
      <c r="G31" s="53"/>
      <c r="H31" s="53"/>
      <c r="I31" s="53"/>
      <c r="J31" s="53"/>
      <c r="K31" s="54"/>
    </row>
    <row r="32" spans="1:12" ht="27" customHeight="1" x14ac:dyDescent="0.3">
      <c r="B32" s="53"/>
      <c r="C32" s="53"/>
      <c r="D32" s="53"/>
      <c r="E32" s="53"/>
      <c r="F32" s="53"/>
      <c r="G32" s="53"/>
      <c r="H32" s="53"/>
      <c r="I32" s="53"/>
      <c r="J32" s="53"/>
    </row>
    <row r="33" spans="2:10" ht="27" customHeight="1" x14ac:dyDescent="0.3">
      <c r="B33" s="53"/>
      <c r="C33" s="53"/>
      <c r="D33" s="53"/>
      <c r="E33" s="53"/>
      <c r="F33" s="53"/>
      <c r="G33" s="53"/>
      <c r="H33" s="53"/>
      <c r="I33" s="53"/>
      <c r="J33" s="53"/>
    </row>
    <row r="34" spans="2:10" ht="27" customHeight="1" x14ac:dyDescent="0.3">
      <c r="B34" s="53"/>
      <c r="C34" s="53"/>
      <c r="D34" s="53"/>
      <c r="E34" s="53"/>
      <c r="F34" s="53"/>
      <c r="G34" s="53"/>
      <c r="H34" s="53"/>
      <c r="I34" s="53"/>
      <c r="J34" s="53"/>
    </row>
    <row r="35" spans="2:10" ht="27" customHeight="1" x14ac:dyDescent="0.3">
      <c r="B35" s="53"/>
      <c r="C35" s="53"/>
      <c r="D35" s="53"/>
      <c r="E35" s="53"/>
      <c r="F35" s="53"/>
      <c r="G35" s="53"/>
      <c r="H35" s="53"/>
      <c r="I35" s="53"/>
      <c r="J35" s="53"/>
    </row>
    <row r="36" spans="2:10" ht="27" customHeight="1" x14ac:dyDescent="0.3">
      <c r="B36" s="53"/>
      <c r="C36" s="53"/>
      <c r="D36" s="53"/>
      <c r="E36" s="53"/>
      <c r="F36" s="53"/>
      <c r="G36" s="53"/>
      <c r="H36" s="53"/>
      <c r="I36" s="53"/>
      <c r="J36" s="53"/>
    </row>
    <row r="37" spans="2:10" ht="27" customHeight="1" x14ac:dyDescent="0.3">
      <c r="B37" s="53"/>
      <c r="C37" s="53"/>
      <c r="D37" s="53"/>
      <c r="E37" s="53"/>
      <c r="F37" s="53"/>
      <c r="G37" s="53"/>
      <c r="H37" s="53"/>
      <c r="I37" s="53"/>
      <c r="J37" s="53"/>
    </row>
    <row r="38" spans="2:10" ht="27" customHeight="1" x14ac:dyDescent="0.3">
      <c r="B38" s="53"/>
      <c r="C38" s="53"/>
      <c r="D38" s="53"/>
      <c r="E38" s="53"/>
      <c r="F38" s="53"/>
      <c r="G38" s="53"/>
      <c r="H38" s="53"/>
      <c r="I38" s="53"/>
      <c r="J38" s="53"/>
    </row>
    <row r="39" spans="2:10" ht="27" customHeight="1" x14ac:dyDescent="0.3">
      <c r="B39" s="53"/>
      <c r="C39" s="53"/>
      <c r="D39" s="53"/>
      <c r="E39" s="53"/>
      <c r="F39" s="53"/>
      <c r="G39" s="53"/>
      <c r="H39" s="53"/>
      <c r="I39" s="53"/>
      <c r="J39" s="53"/>
    </row>
    <row r="40" spans="2:10" ht="27" customHeight="1" x14ac:dyDescent="0.3">
      <c r="B40" s="53"/>
      <c r="C40" s="53"/>
      <c r="D40" s="53"/>
      <c r="E40" s="53"/>
      <c r="F40" s="53"/>
      <c r="G40" s="53"/>
      <c r="H40" s="53"/>
      <c r="I40" s="53"/>
      <c r="J40" s="53"/>
    </row>
    <row r="41" spans="2:10" ht="27" customHeight="1" x14ac:dyDescent="0.3">
      <c r="B41" s="53"/>
      <c r="C41" s="53"/>
      <c r="D41" s="53"/>
      <c r="E41" s="53"/>
      <c r="F41" s="53"/>
      <c r="G41" s="53"/>
      <c r="H41" s="53"/>
      <c r="I41" s="53"/>
      <c r="J41" s="53"/>
    </row>
    <row r="42" spans="2:10" ht="27" customHeight="1" x14ac:dyDescent="0.3">
      <c r="B42" s="53"/>
      <c r="C42" s="53"/>
      <c r="D42" s="53"/>
      <c r="E42" s="53"/>
      <c r="F42" s="53"/>
      <c r="G42" s="53"/>
      <c r="H42" s="53"/>
      <c r="I42" s="53"/>
      <c r="J42" s="53"/>
    </row>
    <row r="43" spans="2:10" ht="27" customHeight="1" x14ac:dyDescent="0.3">
      <c r="B43" s="53"/>
      <c r="C43" s="53"/>
      <c r="D43" s="53"/>
      <c r="E43" s="53"/>
      <c r="F43" s="53"/>
      <c r="G43" s="53"/>
      <c r="H43" s="53"/>
      <c r="I43" s="53"/>
      <c r="J43" s="53"/>
    </row>
    <row r="44" spans="2:10" ht="27" customHeight="1" x14ac:dyDescent="0.3">
      <c r="B44" s="53"/>
      <c r="C44" s="53"/>
      <c r="D44" s="53"/>
      <c r="E44" s="53"/>
      <c r="F44" s="53"/>
      <c r="G44" s="53"/>
      <c r="H44" s="53"/>
      <c r="I44" s="53"/>
      <c r="J44" s="53"/>
    </row>
    <row r="45" spans="2:10" ht="27" customHeight="1" x14ac:dyDescent="0.3">
      <c r="B45" s="53"/>
      <c r="C45" s="53"/>
      <c r="D45" s="53"/>
      <c r="E45" s="53"/>
      <c r="F45" s="53"/>
      <c r="G45" s="53"/>
      <c r="H45" s="53"/>
      <c r="I45" s="53"/>
      <c r="J45" s="53"/>
    </row>
    <row r="46" spans="2:10" ht="27" customHeight="1" x14ac:dyDescent="0.3">
      <c r="B46" s="53"/>
      <c r="C46" s="53"/>
      <c r="D46" s="53"/>
      <c r="E46" s="53"/>
      <c r="F46" s="53"/>
      <c r="G46" s="53"/>
      <c r="H46" s="53"/>
      <c r="I46" s="53"/>
      <c r="J46" s="53"/>
    </row>
    <row r="47" spans="2:10" ht="27" customHeight="1" x14ac:dyDescent="0.3">
      <c r="B47" s="53"/>
      <c r="C47" s="53"/>
      <c r="D47" s="53"/>
      <c r="E47" s="53"/>
      <c r="F47" s="53"/>
      <c r="G47" s="53"/>
      <c r="H47" s="53"/>
      <c r="I47" s="53"/>
      <c r="J47" s="53"/>
    </row>
    <row r="48" spans="2:10" ht="27" customHeight="1" x14ac:dyDescent="0.3">
      <c r="B48" s="53"/>
      <c r="C48" s="53"/>
      <c r="D48" s="53"/>
      <c r="E48" s="53"/>
      <c r="F48" s="53"/>
      <c r="G48" s="53"/>
      <c r="H48" s="53"/>
      <c r="I48" s="53"/>
      <c r="J48" s="53"/>
    </row>
    <row r="49" spans="2:10" ht="27" customHeight="1" x14ac:dyDescent="0.3">
      <c r="B49" s="53"/>
      <c r="C49" s="53"/>
      <c r="D49" s="53"/>
      <c r="E49" s="53"/>
      <c r="F49" s="53"/>
      <c r="G49" s="53"/>
      <c r="H49" s="53"/>
      <c r="I49" s="53"/>
      <c r="J49" s="53"/>
    </row>
    <row r="50" spans="2:10" ht="27" customHeight="1" x14ac:dyDescent="0.3">
      <c r="B50" s="53"/>
      <c r="C50" s="53"/>
      <c r="D50" s="53"/>
      <c r="E50" s="53"/>
      <c r="F50" s="53"/>
      <c r="G50" s="53"/>
      <c r="H50" s="53"/>
      <c r="I50" s="53"/>
      <c r="J50" s="53"/>
    </row>
    <row r="51" spans="2:10" ht="27" customHeight="1" x14ac:dyDescent="0.3">
      <c r="B51" s="53"/>
      <c r="C51" s="53"/>
      <c r="D51" s="53"/>
      <c r="E51" s="53"/>
      <c r="F51" s="53"/>
      <c r="G51" s="53"/>
      <c r="H51" s="53"/>
      <c r="I51" s="53"/>
      <c r="J51" s="53"/>
    </row>
    <row r="52" spans="2:10" ht="27" customHeight="1" x14ac:dyDescent="0.3">
      <c r="B52" s="53"/>
      <c r="C52" s="53"/>
      <c r="D52" s="53"/>
      <c r="E52" s="53"/>
      <c r="F52" s="53"/>
      <c r="G52" s="53"/>
      <c r="H52" s="53"/>
      <c r="I52" s="53"/>
      <c r="J52" s="53"/>
    </row>
    <row r="53" spans="2:10" ht="27" customHeight="1" x14ac:dyDescent="0.3">
      <c r="B53" s="53"/>
      <c r="C53" s="53"/>
      <c r="D53" s="53"/>
      <c r="E53" s="53"/>
      <c r="F53" s="53"/>
      <c r="G53" s="53"/>
      <c r="H53" s="53"/>
      <c r="I53" s="53"/>
      <c r="J53" s="53"/>
    </row>
    <row r="54" spans="2:10" ht="27" customHeight="1" x14ac:dyDescent="0.3">
      <c r="B54" s="53"/>
      <c r="C54" s="53"/>
      <c r="D54" s="53"/>
      <c r="E54" s="53"/>
      <c r="F54" s="53"/>
      <c r="G54" s="53"/>
      <c r="H54" s="53"/>
      <c r="I54" s="53"/>
      <c r="J54" s="53"/>
    </row>
    <row r="55" spans="2:10" ht="27" customHeight="1" x14ac:dyDescent="0.3">
      <c r="B55" s="53"/>
      <c r="C55" s="53"/>
      <c r="D55" s="53"/>
      <c r="E55" s="53"/>
      <c r="F55" s="53"/>
      <c r="G55" s="53"/>
      <c r="H55" s="53"/>
      <c r="I55" s="53"/>
      <c r="J55" s="53"/>
    </row>
    <row r="56" spans="2:10" ht="27" customHeight="1" x14ac:dyDescent="0.3">
      <c r="B56" s="53"/>
      <c r="C56" s="53"/>
      <c r="D56" s="53"/>
      <c r="E56" s="53"/>
      <c r="F56" s="53"/>
      <c r="G56" s="53"/>
      <c r="H56" s="53"/>
      <c r="I56" s="53"/>
      <c r="J56" s="53"/>
    </row>
    <row r="57" spans="2:10" ht="27" customHeight="1" x14ac:dyDescent="0.3">
      <c r="B57" s="53"/>
      <c r="C57" s="53"/>
      <c r="D57" s="53"/>
      <c r="E57" s="53"/>
      <c r="F57" s="53"/>
      <c r="G57" s="53"/>
      <c r="H57" s="53"/>
      <c r="I57" s="53"/>
      <c r="J57" s="53"/>
    </row>
    <row r="58" spans="2:10" ht="27" customHeight="1" x14ac:dyDescent="0.3">
      <c r="B58" s="53"/>
      <c r="C58" s="53"/>
      <c r="D58" s="53"/>
      <c r="E58" s="53"/>
      <c r="F58" s="53"/>
      <c r="G58" s="53"/>
      <c r="H58" s="53"/>
      <c r="I58" s="53"/>
      <c r="J58" s="53"/>
    </row>
    <row r="59" spans="2:10" ht="27" customHeight="1" x14ac:dyDescent="0.3">
      <c r="B59" s="53"/>
      <c r="C59" s="53"/>
      <c r="D59" s="53"/>
      <c r="E59" s="53"/>
      <c r="F59" s="53"/>
      <c r="G59" s="53"/>
      <c r="H59" s="53"/>
      <c r="I59" s="53"/>
      <c r="J59" s="53"/>
    </row>
    <row r="60" spans="2:10" ht="27" customHeight="1" x14ac:dyDescent="0.3">
      <c r="B60" s="53"/>
      <c r="C60" s="53"/>
      <c r="D60" s="53"/>
      <c r="E60" s="53"/>
      <c r="F60" s="53"/>
      <c r="G60" s="53"/>
      <c r="H60" s="53"/>
      <c r="I60" s="53"/>
      <c r="J60" s="53"/>
    </row>
    <row r="61" spans="2:10" ht="27" customHeight="1" x14ac:dyDescent="0.3">
      <c r="B61" s="53"/>
      <c r="C61" s="53"/>
      <c r="D61" s="53"/>
      <c r="E61" s="53"/>
      <c r="F61" s="53"/>
      <c r="G61" s="53"/>
      <c r="H61" s="53"/>
      <c r="I61" s="53"/>
      <c r="J61" s="53"/>
    </row>
    <row r="62" spans="2:10" ht="27" customHeight="1" x14ac:dyDescent="0.3">
      <c r="B62" s="53"/>
      <c r="C62" s="53"/>
      <c r="D62" s="53"/>
      <c r="E62" s="53"/>
      <c r="F62" s="53"/>
      <c r="G62" s="53"/>
      <c r="H62" s="53"/>
      <c r="I62" s="53"/>
      <c r="J62" s="53"/>
    </row>
    <row r="63" spans="2:10" ht="27" customHeight="1" x14ac:dyDescent="0.3">
      <c r="B63" s="53"/>
      <c r="C63" s="53"/>
      <c r="D63" s="53"/>
      <c r="E63" s="53"/>
      <c r="F63" s="53"/>
      <c r="G63" s="53"/>
      <c r="H63" s="53"/>
      <c r="I63" s="53"/>
      <c r="J63" s="53"/>
    </row>
    <row r="64" spans="2:10" ht="27" customHeight="1" x14ac:dyDescent="0.3">
      <c r="B64" s="53"/>
      <c r="C64" s="53"/>
      <c r="D64" s="53"/>
      <c r="E64" s="53"/>
      <c r="F64" s="53"/>
      <c r="G64" s="53"/>
      <c r="H64" s="53"/>
      <c r="I64" s="53"/>
      <c r="J64" s="53"/>
    </row>
    <row r="65" spans="2:10" ht="27" customHeight="1" x14ac:dyDescent="0.3">
      <c r="B65" s="53"/>
      <c r="C65" s="53"/>
      <c r="D65" s="53"/>
      <c r="E65" s="53"/>
      <c r="F65" s="53"/>
      <c r="G65" s="53"/>
      <c r="H65" s="53"/>
      <c r="I65" s="53"/>
      <c r="J65" s="53"/>
    </row>
    <row r="66" spans="2:10" ht="27" customHeight="1" x14ac:dyDescent="0.3">
      <c r="B66" s="53"/>
      <c r="C66" s="53"/>
      <c r="D66" s="53"/>
      <c r="E66" s="53"/>
      <c r="F66" s="53"/>
      <c r="G66" s="53"/>
      <c r="H66" s="53"/>
      <c r="I66" s="53"/>
      <c r="J66" s="53"/>
    </row>
    <row r="67" spans="2:10" ht="27" customHeight="1" x14ac:dyDescent="0.3">
      <c r="B67" s="53"/>
      <c r="C67" s="53"/>
      <c r="D67" s="53"/>
      <c r="E67" s="53"/>
      <c r="F67" s="53"/>
      <c r="G67" s="53"/>
      <c r="H67" s="53"/>
      <c r="I67" s="53"/>
      <c r="J67" s="53"/>
    </row>
    <row r="68" spans="2:10" ht="27" customHeight="1" x14ac:dyDescent="0.3">
      <c r="B68" s="53"/>
      <c r="C68" s="53"/>
      <c r="D68" s="53"/>
      <c r="E68" s="53"/>
      <c r="F68" s="53"/>
      <c r="G68" s="53"/>
      <c r="H68" s="53"/>
      <c r="I68" s="53"/>
      <c r="J68" s="53"/>
    </row>
    <row r="69" spans="2:10" ht="27" customHeight="1" x14ac:dyDescent="0.3">
      <c r="B69" s="53"/>
      <c r="C69" s="53"/>
      <c r="D69" s="53"/>
      <c r="E69" s="53"/>
      <c r="F69" s="53"/>
      <c r="G69" s="53"/>
      <c r="H69" s="53"/>
      <c r="I69" s="53"/>
      <c r="J69" s="53"/>
    </row>
    <row r="70" spans="2:10" ht="27" customHeight="1" x14ac:dyDescent="0.3">
      <c r="B70" s="53"/>
      <c r="C70" s="53"/>
      <c r="D70" s="53"/>
      <c r="E70" s="53"/>
      <c r="F70" s="53"/>
      <c r="G70" s="53"/>
      <c r="H70" s="53"/>
      <c r="I70" s="53"/>
      <c r="J70" s="53"/>
    </row>
    <row r="71" spans="2:10" ht="27" customHeight="1" x14ac:dyDescent="0.3">
      <c r="B71" s="53"/>
      <c r="C71" s="53"/>
      <c r="D71" s="53"/>
      <c r="E71" s="53"/>
      <c r="F71" s="53"/>
      <c r="G71" s="53"/>
      <c r="H71" s="53"/>
      <c r="I71" s="53"/>
      <c r="J71" s="53"/>
    </row>
    <row r="72" spans="2:10" ht="27" customHeight="1" x14ac:dyDescent="0.3">
      <c r="B72" s="53"/>
      <c r="C72" s="53"/>
      <c r="D72" s="53"/>
      <c r="E72" s="53"/>
      <c r="F72" s="53"/>
      <c r="G72" s="53"/>
      <c r="H72" s="53"/>
      <c r="I72" s="53"/>
      <c r="J72" s="53"/>
    </row>
    <row r="73" spans="2:10" ht="27" customHeight="1" x14ac:dyDescent="0.3">
      <c r="B73" s="53"/>
      <c r="C73" s="53"/>
      <c r="D73" s="53"/>
      <c r="E73" s="53"/>
      <c r="F73" s="53"/>
      <c r="G73" s="53"/>
      <c r="H73" s="53"/>
      <c r="I73" s="53"/>
      <c r="J73" s="53"/>
    </row>
    <row r="74" spans="2:10" ht="27" customHeight="1" x14ac:dyDescent="0.3">
      <c r="B74" s="53"/>
      <c r="C74" s="53"/>
      <c r="D74" s="53"/>
      <c r="E74" s="53"/>
      <c r="F74" s="53"/>
      <c r="G74" s="53"/>
      <c r="H74" s="53"/>
      <c r="I74" s="53"/>
      <c r="J74" s="53"/>
    </row>
    <row r="75" spans="2:10" ht="27" customHeight="1" x14ac:dyDescent="0.3">
      <c r="B75" s="53"/>
      <c r="C75" s="53"/>
      <c r="D75" s="53"/>
      <c r="E75" s="53"/>
      <c r="F75" s="53"/>
      <c r="G75" s="53"/>
      <c r="H75" s="53"/>
      <c r="I75" s="53"/>
      <c r="J75" s="53"/>
    </row>
    <row r="76" spans="2:10" ht="27" customHeight="1" x14ac:dyDescent="0.3">
      <c r="B76" s="53"/>
      <c r="C76" s="53"/>
      <c r="D76" s="53"/>
      <c r="E76" s="53"/>
      <c r="F76" s="53"/>
      <c r="G76" s="53"/>
      <c r="H76" s="53"/>
      <c r="I76" s="53"/>
      <c r="J76" s="53"/>
    </row>
    <row r="77" spans="2:10" ht="27" customHeight="1" x14ac:dyDescent="0.3">
      <c r="B77" s="53"/>
      <c r="C77" s="53"/>
      <c r="D77" s="53"/>
      <c r="E77" s="53"/>
      <c r="F77" s="53"/>
      <c r="G77" s="53"/>
      <c r="H77" s="53"/>
      <c r="I77" s="53"/>
      <c r="J77" s="53"/>
    </row>
    <row r="78" spans="2:10" ht="27" customHeight="1" x14ac:dyDescent="0.3">
      <c r="B78" s="53"/>
      <c r="C78" s="53"/>
      <c r="D78" s="53"/>
      <c r="E78" s="53"/>
      <c r="F78" s="53"/>
      <c r="G78" s="53"/>
      <c r="H78" s="53"/>
      <c r="I78" s="53"/>
      <c r="J78" s="53"/>
    </row>
    <row r="79" spans="2:10" ht="27" customHeight="1" x14ac:dyDescent="0.3">
      <c r="B79" s="53"/>
      <c r="C79" s="53"/>
      <c r="D79" s="53"/>
      <c r="E79" s="53"/>
      <c r="F79" s="53"/>
      <c r="G79" s="53"/>
      <c r="H79" s="53"/>
      <c r="I79" s="53"/>
      <c r="J79" s="53"/>
    </row>
    <row r="80" spans="2:10" ht="27" customHeight="1" x14ac:dyDescent="0.3">
      <c r="B80" s="53"/>
      <c r="C80" s="53"/>
      <c r="D80" s="53"/>
      <c r="E80" s="53"/>
      <c r="F80" s="53"/>
      <c r="G80" s="53"/>
      <c r="H80" s="53"/>
      <c r="I80" s="53"/>
      <c r="J80" s="53"/>
    </row>
    <row r="81" spans="2:10" ht="27" customHeight="1" x14ac:dyDescent="0.3">
      <c r="B81" s="53"/>
      <c r="C81" s="53"/>
      <c r="D81" s="53"/>
      <c r="E81" s="53"/>
      <c r="F81" s="53"/>
      <c r="G81" s="53"/>
      <c r="H81" s="53"/>
      <c r="I81" s="53"/>
      <c r="J81" s="53"/>
    </row>
    <row r="82" spans="2:10" ht="27" customHeight="1" x14ac:dyDescent="0.3">
      <c r="B82" s="53"/>
      <c r="C82" s="53"/>
      <c r="D82" s="53"/>
      <c r="E82" s="53"/>
      <c r="F82" s="53"/>
      <c r="G82" s="53"/>
      <c r="H82" s="53"/>
      <c r="I82" s="53"/>
      <c r="J82" s="53"/>
    </row>
    <row r="83" spans="2:10" ht="27" customHeight="1" x14ac:dyDescent="0.3">
      <c r="B83" s="53"/>
      <c r="C83" s="53"/>
      <c r="D83" s="53"/>
      <c r="E83" s="53"/>
      <c r="F83" s="53"/>
      <c r="G83" s="53"/>
      <c r="H83" s="53"/>
      <c r="I83" s="53"/>
      <c r="J83" s="53"/>
    </row>
    <row r="84" spans="2:10" ht="27" customHeight="1" x14ac:dyDescent="0.3">
      <c r="B84" s="53"/>
      <c r="C84" s="53"/>
      <c r="D84" s="53"/>
      <c r="E84" s="53"/>
      <c r="F84" s="53"/>
      <c r="G84" s="53"/>
      <c r="H84" s="53"/>
      <c r="I84" s="53"/>
      <c r="J84" s="53"/>
    </row>
    <row r="85" spans="2:10" ht="27" customHeight="1" x14ac:dyDescent="0.3">
      <c r="B85" s="53"/>
      <c r="C85" s="53"/>
      <c r="D85" s="53"/>
      <c r="E85" s="53"/>
      <c r="F85" s="53"/>
      <c r="G85" s="53"/>
      <c r="H85" s="53"/>
      <c r="I85" s="53"/>
      <c r="J85" s="53"/>
    </row>
    <row r="86" spans="2:10" ht="27" customHeight="1" x14ac:dyDescent="0.3">
      <c r="B86" s="53"/>
      <c r="C86" s="53"/>
      <c r="D86" s="53"/>
      <c r="E86" s="53"/>
      <c r="F86" s="53"/>
      <c r="G86" s="53"/>
      <c r="H86" s="53"/>
      <c r="I86" s="53"/>
      <c r="J86" s="53"/>
    </row>
    <row r="87" spans="2:10" ht="27" customHeight="1" x14ac:dyDescent="0.3">
      <c r="B87" s="53"/>
      <c r="C87" s="53"/>
      <c r="D87" s="53"/>
      <c r="E87" s="53"/>
      <c r="F87" s="53"/>
      <c r="G87" s="53"/>
      <c r="H87" s="53"/>
      <c r="I87" s="53"/>
      <c r="J87" s="53"/>
    </row>
    <row r="88" spans="2:10" ht="27" customHeight="1" x14ac:dyDescent="0.3">
      <c r="B88" s="53"/>
      <c r="C88" s="53"/>
      <c r="D88" s="53"/>
      <c r="E88" s="53"/>
      <c r="F88" s="53"/>
      <c r="G88" s="53"/>
      <c r="H88" s="53"/>
      <c r="I88" s="53"/>
      <c r="J88" s="53"/>
    </row>
    <row r="89" spans="2:10" ht="27" customHeight="1" x14ac:dyDescent="0.3">
      <c r="B89" s="53"/>
      <c r="C89" s="53"/>
      <c r="D89" s="53"/>
      <c r="E89" s="53"/>
      <c r="F89" s="53"/>
      <c r="G89" s="53"/>
      <c r="H89" s="53"/>
      <c r="I89" s="53"/>
      <c r="J89" s="53"/>
    </row>
    <row r="90" spans="2:10" ht="27" customHeight="1" x14ac:dyDescent="0.3">
      <c r="B90" s="53"/>
      <c r="C90" s="53"/>
      <c r="D90" s="53"/>
      <c r="E90" s="53"/>
      <c r="F90" s="53"/>
      <c r="G90" s="53"/>
      <c r="H90" s="53"/>
      <c r="I90" s="53"/>
      <c r="J90" s="53"/>
    </row>
    <row r="91" spans="2:10" ht="27" customHeight="1" x14ac:dyDescent="0.3">
      <c r="B91" s="53"/>
      <c r="C91" s="53"/>
      <c r="D91" s="53"/>
      <c r="E91" s="53"/>
      <c r="F91" s="53"/>
      <c r="G91" s="53"/>
      <c r="H91" s="53"/>
      <c r="I91" s="53"/>
      <c r="J91" s="53"/>
    </row>
    <row r="92" spans="2:10" ht="27" customHeight="1" x14ac:dyDescent="0.3">
      <c r="B92" s="53"/>
      <c r="C92" s="53"/>
      <c r="D92" s="53"/>
      <c r="E92" s="53"/>
      <c r="F92" s="53"/>
      <c r="G92" s="53"/>
      <c r="H92" s="53"/>
      <c r="I92" s="53"/>
      <c r="J92" s="53"/>
    </row>
    <row r="93" spans="2:10" ht="27" customHeight="1" x14ac:dyDescent="0.3">
      <c r="B93" s="53"/>
      <c r="C93" s="53"/>
      <c r="D93" s="53"/>
      <c r="E93" s="53"/>
      <c r="F93" s="53"/>
      <c r="G93" s="53"/>
      <c r="H93" s="53"/>
      <c r="I93" s="53"/>
      <c r="J93" s="53"/>
    </row>
    <row r="94" spans="2:10" ht="27" customHeight="1" x14ac:dyDescent="0.3">
      <c r="B94" s="53"/>
      <c r="C94" s="53"/>
      <c r="D94" s="53"/>
      <c r="E94" s="53"/>
      <c r="F94" s="53"/>
      <c r="G94" s="53"/>
      <c r="H94" s="53"/>
      <c r="I94" s="53"/>
      <c r="J94" s="53"/>
    </row>
    <row r="95" spans="2:10" ht="27" customHeight="1" x14ac:dyDescent="0.3">
      <c r="B95" s="53"/>
      <c r="C95" s="53"/>
      <c r="D95" s="53"/>
      <c r="E95" s="53"/>
      <c r="F95" s="53"/>
      <c r="G95" s="53"/>
      <c r="H95" s="53"/>
      <c r="I95" s="53"/>
      <c r="J95" s="53"/>
    </row>
    <row r="96" spans="2:10" ht="27" customHeight="1" x14ac:dyDescent="0.3">
      <c r="B96" s="53"/>
      <c r="C96" s="53"/>
      <c r="D96" s="53"/>
      <c r="E96" s="53"/>
      <c r="F96" s="53"/>
      <c r="G96" s="53"/>
      <c r="H96" s="53"/>
      <c r="I96" s="53"/>
      <c r="J96" s="53"/>
    </row>
    <row r="97" spans="2:10" ht="27" customHeight="1" x14ac:dyDescent="0.3">
      <c r="B97" s="53"/>
      <c r="C97" s="53"/>
      <c r="D97" s="53"/>
      <c r="E97" s="53"/>
      <c r="F97" s="53"/>
      <c r="G97" s="53"/>
      <c r="H97" s="53"/>
      <c r="I97" s="53"/>
      <c r="J97" s="53"/>
    </row>
    <row r="98" spans="2:10" ht="27" customHeight="1" x14ac:dyDescent="0.3">
      <c r="B98" s="53"/>
      <c r="C98" s="53"/>
      <c r="D98" s="53"/>
      <c r="E98" s="53"/>
      <c r="F98" s="53"/>
      <c r="G98" s="53"/>
      <c r="H98" s="53"/>
      <c r="I98" s="53"/>
      <c r="J98" s="53"/>
    </row>
    <row r="99" spans="2:10" ht="27" customHeight="1" x14ac:dyDescent="0.3">
      <c r="B99" s="53"/>
      <c r="C99" s="53"/>
      <c r="D99" s="53"/>
      <c r="E99" s="53"/>
      <c r="F99" s="53"/>
      <c r="G99" s="53"/>
      <c r="H99" s="53"/>
      <c r="I99" s="53"/>
      <c r="J99" s="53"/>
    </row>
    <row r="100" spans="2:10" ht="27" customHeight="1" x14ac:dyDescent="0.3">
      <c r="B100" s="53"/>
      <c r="C100" s="53"/>
      <c r="D100" s="53"/>
      <c r="E100" s="53"/>
      <c r="F100" s="53"/>
      <c r="G100" s="53"/>
      <c r="H100" s="53"/>
      <c r="I100" s="53"/>
      <c r="J100" s="53"/>
    </row>
    <row r="101" spans="2:10" ht="27" customHeight="1" x14ac:dyDescent="0.3">
      <c r="B101" s="53"/>
      <c r="C101" s="53"/>
      <c r="D101" s="53"/>
      <c r="E101" s="53"/>
      <c r="F101" s="53"/>
      <c r="G101" s="53"/>
      <c r="H101" s="53"/>
      <c r="I101" s="53"/>
      <c r="J101" s="53"/>
    </row>
    <row r="102" spans="2:10" ht="27" customHeight="1" x14ac:dyDescent="0.3">
      <c r="B102" s="53"/>
      <c r="C102" s="53"/>
      <c r="D102" s="53"/>
      <c r="E102" s="53"/>
      <c r="F102" s="53"/>
      <c r="G102" s="53"/>
      <c r="H102" s="53"/>
      <c r="I102" s="53"/>
      <c r="J102" s="53"/>
    </row>
    <row r="103" spans="2:10" ht="27" customHeight="1" x14ac:dyDescent="0.3">
      <c r="B103" s="53"/>
      <c r="C103" s="53"/>
      <c r="D103" s="53"/>
      <c r="E103" s="53"/>
      <c r="F103" s="53"/>
      <c r="G103" s="53"/>
      <c r="H103" s="53"/>
      <c r="I103" s="53"/>
      <c r="J103" s="53"/>
    </row>
    <row r="104" spans="2:10" ht="27" customHeight="1" x14ac:dyDescent="0.3">
      <c r="B104" s="53"/>
      <c r="C104" s="53"/>
      <c r="D104" s="53"/>
      <c r="E104" s="53"/>
      <c r="F104" s="53"/>
      <c r="G104" s="53"/>
      <c r="H104" s="53"/>
      <c r="I104" s="53"/>
      <c r="J104" s="53"/>
    </row>
    <row r="105" spans="2:10" ht="27" customHeight="1" x14ac:dyDescent="0.3">
      <c r="B105" s="53"/>
      <c r="C105" s="53"/>
      <c r="D105" s="53"/>
      <c r="E105" s="53"/>
      <c r="F105" s="53"/>
      <c r="G105" s="53"/>
      <c r="H105" s="53"/>
      <c r="I105" s="53"/>
      <c r="J105" s="53"/>
    </row>
    <row r="106" spans="2:10" ht="27" customHeight="1" x14ac:dyDescent="0.3">
      <c r="B106" s="53"/>
      <c r="C106" s="53"/>
      <c r="D106" s="53"/>
      <c r="E106" s="53"/>
      <c r="F106" s="53"/>
      <c r="G106" s="53"/>
      <c r="H106" s="53"/>
      <c r="I106" s="53"/>
      <c r="J106" s="53"/>
    </row>
    <row r="107" spans="2:10" ht="27" customHeight="1" x14ac:dyDescent="0.3">
      <c r="B107" s="53"/>
      <c r="C107" s="53"/>
      <c r="D107" s="53"/>
      <c r="E107" s="53"/>
      <c r="F107" s="53"/>
      <c r="G107" s="53"/>
      <c r="H107" s="53"/>
      <c r="I107" s="53"/>
      <c r="J107" s="53"/>
    </row>
    <row r="108" spans="2:10" ht="27" customHeight="1" x14ac:dyDescent="0.3">
      <c r="B108" s="53"/>
      <c r="C108" s="53"/>
      <c r="D108" s="53"/>
      <c r="E108" s="53"/>
      <c r="F108" s="53"/>
      <c r="G108" s="53"/>
      <c r="H108" s="53"/>
      <c r="I108" s="53"/>
      <c r="J108" s="53"/>
    </row>
    <row r="109" spans="2:10" ht="27" customHeight="1" x14ac:dyDescent="0.3">
      <c r="B109" s="53"/>
      <c r="C109" s="53"/>
      <c r="D109" s="53"/>
      <c r="E109" s="53"/>
      <c r="F109" s="53"/>
      <c r="G109" s="53"/>
      <c r="H109" s="53"/>
      <c r="I109" s="53"/>
      <c r="J109" s="53"/>
    </row>
    <row r="110" spans="2:10" ht="27" customHeight="1" x14ac:dyDescent="0.3">
      <c r="B110" s="53"/>
      <c r="C110" s="53"/>
      <c r="D110" s="53"/>
      <c r="E110" s="53"/>
      <c r="F110" s="53"/>
      <c r="G110" s="53"/>
      <c r="H110" s="53"/>
      <c r="I110" s="53"/>
      <c r="J110" s="53"/>
    </row>
    <row r="111" spans="2:10" ht="27" customHeight="1" x14ac:dyDescent="0.3">
      <c r="B111" s="53"/>
      <c r="C111" s="53"/>
      <c r="D111" s="53"/>
      <c r="E111" s="53"/>
      <c r="F111" s="53"/>
      <c r="G111" s="53"/>
      <c r="H111" s="53"/>
      <c r="I111" s="53"/>
      <c r="J111" s="53"/>
    </row>
    <row r="112" spans="2:10" ht="27" customHeight="1" x14ac:dyDescent="0.3">
      <c r="B112" s="53"/>
      <c r="C112" s="53"/>
      <c r="D112" s="53"/>
      <c r="E112" s="53"/>
      <c r="F112" s="53"/>
      <c r="G112" s="53"/>
      <c r="H112" s="53"/>
      <c r="I112" s="53"/>
      <c r="J112" s="53"/>
    </row>
    <row r="113" spans="2:10" ht="27" customHeight="1" x14ac:dyDescent="0.3">
      <c r="B113" s="53"/>
      <c r="C113" s="53"/>
      <c r="D113" s="53"/>
      <c r="E113" s="53"/>
      <c r="F113" s="53"/>
      <c r="G113" s="53"/>
      <c r="H113" s="53"/>
      <c r="I113" s="53"/>
      <c r="J113" s="53"/>
    </row>
    <row r="114" spans="2:10" ht="27" customHeight="1" x14ac:dyDescent="0.3">
      <c r="B114" s="53"/>
      <c r="C114" s="53"/>
      <c r="D114" s="53"/>
      <c r="E114" s="53"/>
      <c r="F114" s="53"/>
      <c r="G114" s="53"/>
      <c r="H114" s="53"/>
      <c r="I114" s="53"/>
      <c r="J114" s="53"/>
    </row>
    <row r="115" spans="2:10" ht="27" customHeight="1" x14ac:dyDescent="0.3">
      <c r="B115" s="53"/>
      <c r="C115" s="53"/>
      <c r="D115" s="53"/>
      <c r="E115" s="53"/>
      <c r="F115" s="53"/>
      <c r="G115" s="53"/>
      <c r="H115" s="53"/>
      <c r="I115" s="53"/>
      <c r="J115" s="53"/>
    </row>
    <row r="116" spans="2:10" ht="27" customHeight="1" x14ac:dyDescent="0.3">
      <c r="B116" s="53"/>
      <c r="C116" s="53"/>
      <c r="D116" s="53"/>
      <c r="E116" s="53"/>
      <c r="F116" s="53"/>
      <c r="G116" s="53"/>
      <c r="H116" s="53"/>
      <c r="I116" s="53"/>
      <c r="J116" s="53"/>
    </row>
    <row r="117" spans="2:10" ht="27" customHeight="1" x14ac:dyDescent="0.3">
      <c r="B117" s="53"/>
      <c r="C117" s="53"/>
      <c r="D117" s="53"/>
      <c r="E117" s="53"/>
      <c r="F117" s="53"/>
      <c r="G117" s="53"/>
      <c r="H117" s="53"/>
      <c r="I117" s="53"/>
      <c r="J117" s="53"/>
    </row>
    <row r="118" spans="2:10" ht="27" customHeight="1" x14ac:dyDescent="0.3">
      <c r="B118" s="53"/>
      <c r="C118" s="53"/>
      <c r="D118" s="53"/>
      <c r="E118" s="53"/>
      <c r="F118" s="53"/>
      <c r="G118" s="53"/>
      <c r="H118" s="53"/>
      <c r="I118" s="53"/>
      <c r="J118" s="53"/>
    </row>
    <row r="119" spans="2:10" ht="27" customHeight="1" x14ac:dyDescent="0.3">
      <c r="B119" s="53"/>
      <c r="C119" s="53"/>
      <c r="D119" s="53"/>
      <c r="E119" s="53"/>
      <c r="F119" s="53"/>
      <c r="G119" s="53"/>
      <c r="H119" s="53"/>
      <c r="I119" s="53"/>
      <c r="J119" s="53"/>
    </row>
    <row r="120" spans="2:10" ht="27" customHeight="1" x14ac:dyDescent="0.3">
      <c r="B120" s="53"/>
      <c r="C120" s="53"/>
      <c r="D120" s="53"/>
      <c r="E120" s="53"/>
      <c r="F120" s="53"/>
      <c r="G120" s="53"/>
      <c r="H120" s="53"/>
      <c r="I120" s="53"/>
      <c r="J120" s="53"/>
    </row>
    <row r="121" spans="2:10" ht="27" customHeight="1" x14ac:dyDescent="0.3">
      <c r="B121" s="53"/>
      <c r="C121" s="53"/>
      <c r="D121" s="53"/>
      <c r="E121" s="53"/>
      <c r="F121" s="53"/>
      <c r="G121" s="53"/>
      <c r="H121" s="53"/>
      <c r="I121" s="53"/>
      <c r="J121" s="53"/>
    </row>
    <row r="122" spans="2:10" ht="27" customHeight="1" x14ac:dyDescent="0.3"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2:10" ht="27" customHeight="1" x14ac:dyDescent="0.3">
      <c r="B123" s="53"/>
      <c r="C123" s="53"/>
      <c r="D123" s="53"/>
      <c r="E123" s="53"/>
      <c r="F123" s="53"/>
      <c r="G123" s="53"/>
      <c r="H123" s="53"/>
      <c r="I123" s="53"/>
      <c r="J123" s="53"/>
    </row>
    <row r="124" spans="2:10" ht="27" customHeight="1" x14ac:dyDescent="0.3">
      <c r="B124" s="53"/>
      <c r="C124" s="53"/>
      <c r="D124" s="53"/>
      <c r="E124" s="53"/>
      <c r="F124" s="53"/>
      <c r="G124" s="53"/>
      <c r="H124" s="53"/>
      <c r="I124" s="53"/>
      <c r="J124" s="53"/>
    </row>
    <row r="125" spans="2:10" ht="27" customHeight="1" x14ac:dyDescent="0.3">
      <c r="B125" s="53"/>
      <c r="C125" s="53"/>
      <c r="D125" s="53"/>
      <c r="E125" s="53"/>
      <c r="F125" s="53"/>
      <c r="G125" s="53"/>
      <c r="H125" s="53"/>
      <c r="I125" s="53"/>
      <c r="J125" s="53"/>
    </row>
    <row r="126" spans="2:10" ht="27" customHeight="1" x14ac:dyDescent="0.3">
      <c r="B126" s="53"/>
      <c r="C126" s="53"/>
      <c r="D126" s="53"/>
      <c r="E126" s="53"/>
      <c r="F126" s="53"/>
      <c r="G126" s="53"/>
      <c r="H126" s="53"/>
      <c r="I126" s="53"/>
      <c r="J126" s="53"/>
    </row>
    <row r="127" spans="2:10" ht="27" customHeight="1" x14ac:dyDescent="0.3">
      <c r="B127" s="53"/>
      <c r="C127" s="53"/>
      <c r="D127" s="53"/>
      <c r="E127" s="53"/>
      <c r="F127" s="53"/>
      <c r="G127" s="53"/>
      <c r="H127" s="53"/>
      <c r="I127" s="53"/>
      <c r="J127" s="53"/>
    </row>
    <row r="128" spans="2:10" ht="27" customHeight="1" x14ac:dyDescent="0.3">
      <c r="B128" s="53"/>
      <c r="C128" s="53"/>
      <c r="D128" s="53"/>
      <c r="E128" s="53"/>
      <c r="F128" s="53"/>
      <c r="G128" s="53"/>
      <c r="H128" s="53"/>
      <c r="I128" s="53"/>
      <c r="J128" s="53"/>
    </row>
    <row r="129" spans="2:10" ht="27" customHeight="1" x14ac:dyDescent="0.3">
      <c r="B129" s="53"/>
      <c r="C129" s="53"/>
      <c r="D129" s="53"/>
      <c r="E129" s="53"/>
      <c r="F129" s="53"/>
      <c r="G129" s="53"/>
      <c r="H129" s="53"/>
      <c r="I129" s="53"/>
      <c r="J129" s="53"/>
    </row>
    <row r="130" spans="2:10" ht="27" customHeight="1" x14ac:dyDescent="0.3">
      <c r="B130" s="53"/>
      <c r="C130" s="53"/>
      <c r="D130" s="53"/>
      <c r="E130" s="53"/>
      <c r="F130" s="53"/>
      <c r="G130" s="53"/>
      <c r="H130" s="53"/>
      <c r="I130" s="53"/>
      <c r="J130" s="53"/>
    </row>
    <row r="131" spans="2:10" ht="27" customHeight="1" x14ac:dyDescent="0.3">
      <c r="B131" s="53"/>
      <c r="C131" s="53"/>
      <c r="D131" s="53"/>
      <c r="E131" s="53"/>
      <c r="F131" s="53"/>
      <c r="G131" s="53"/>
      <c r="H131" s="53"/>
      <c r="I131" s="53"/>
      <c r="J131" s="53"/>
    </row>
    <row r="132" spans="2:10" ht="27" customHeight="1" x14ac:dyDescent="0.3">
      <c r="B132" s="53"/>
      <c r="C132" s="53"/>
      <c r="D132" s="53"/>
      <c r="E132" s="53"/>
      <c r="F132" s="53"/>
      <c r="G132" s="53"/>
      <c r="H132" s="53"/>
      <c r="I132" s="53"/>
      <c r="J132" s="53"/>
    </row>
    <row r="133" spans="2:10" ht="27" customHeight="1" x14ac:dyDescent="0.3">
      <c r="B133" s="53"/>
      <c r="C133" s="53"/>
      <c r="D133" s="53"/>
      <c r="E133" s="53"/>
      <c r="F133" s="53"/>
      <c r="G133" s="53"/>
      <c r="H133" s="53"/>
      <c r="I133" s="53"/>
      <c r="J133" s="53"/>
    </row>
    <row r="134" spans="2:10" ht="27" customHeight="1" x14ac:dyDescent="0.3">
      <c r="B134" s="53"/>
      <c r="C134" s="53"/>
      <c r="D134" s="53"/>
      <c r="E134" s="53"/>
      <c r="F134" s="53"/>
      <c r="G134" s="53"/>
      <c r="H134" s="53"/>
      <c r="I134" s="53"/>
      <c r="J134" s="53"/>
    </row>
    <row r="135" spans="2:10" ht="27" customHeight="1" x14ac:dyDescent="0.3">
      <c r="B135" s="53"/>
      <c r="C135" s="53"/>
      <c r="D135" s="53"/>
      <c r="E135" s="53"/>
      <c r="F135" s="53"/>
      <c r="G135" s="53"/>
      <c r="H135" s="53"/>
      <c r="I135" s="53"/>
      <c r="J135" s="53"/>
    </row>
    <row r="136" spans="2:10" ht="27" customHeight="1" x14ac:dyDescent="0.3">
      <c r="B136" s="53"/>
      <c r="C136" s="53"/>
      <c r="D136" s="53"/>
      <c r="E136" s="53"/>
      <c r="F136" s="53"/>
      <c r="G136" s="53"/>
      <c r="H136" s="53"/>
      <c r="I136" s="53"/>
      <c r="J136" s="53"/>
    </row>
    <row r="137" spans="2:10" ht="27" customHeight="1" x14ac:dyDescent="0.3">
      <c r="B137" s="53"/>
      <c r="C137" s="53"/>
      <c r="D137" s="53"/>
      <c r="E137" s="53"/>
      <c r="F137" s="53"/>
      <c r="G137" s="53"/>
      <c r="H137" s="53"/>
      <c r="I137" s="53"/>
      <c r="J137" s="53"/>
    </row>
    <row r="138" spans="2:10" ht="27" customHeight="1" x14ac:dyDescent="0.3">
      <c r="B138" s="53"/>
      <c r="C138" s="53"/>
      <c r="D138" s="53"/>
      <c r="E138" s="53"/>
      <c r="F138" s="53"/>
      <c r="G138" s="53"/>
      <c r="H138" s="53"/>
      <c r="I138" s="53"/>
      <c r="J138" s="53"/>
    </row>
    <row r="139" spans="2:10" ht="27" customHeight="1" x14ac:dyDescent="0.3">
      <c r="B139" s="53"/>
      <c r="C139" s="53"/>
      <c r="D139" s="53"/>
      <c r="E139" s="53"/>
      <c r="F139" s="53"/>
      <c r="G139" s="53"/>
      <c r="H139" s="53"/>
      <c r="I139" s="53"/>
      <c r="J139" s="53"/>
    </row>
    <row r="140" spans="2:10" ht="27" customHeight="1" x14ac:dyDescent="0.3">
      <c r="B140" s="53"/>
      <c r="C140" s="53"/>
      <c r="D140" s="53"/>
      <c r="E140" s="53"/>
      <c r="F140" s="53"/>
      <c r="G140" s="53"/>
      <c r="H140" s="53"/>
      <c r="I140" s="53"/>
      <c r="J140" s="53"/>
    </row>
  </sheetData>
  <mergeCells count="36">
    <mergeCell ref="B11:C13"/>
    <mergeCell ref="D11:D13"/>
    <mergeCell ref="F11:H11"/>
    <mergeCell ref="B3:C4"/>
    <mergeCell ref="B6:C6"/>
    <mergeCell ref="B5:C5"/>
    <mergeCell ref="B8:C8"/>
    <mergeCell ref="B7:C7"/>
    <mergeCell ref="J2:K2"/>
    <mergeCell ref="J9:K9"/>
    <mergeCell ref="H3:I3"/>
    <mergeCell ref="J3:K3"/>
    <mergeCell ref="D3:G3"/>
    <mergeCell ref="B14:C14"/>
    <mergeCell ref="B15:C15"/>
    <mergeCell ref="B16:C16"/>
    <mergeCell ref="B17:C17"/>
    <mergeCell ref="J30:K30"/>
    <mergeCell ref="B28:C28"/>
    <mergeCell ref="B27:C27"/>
    <mergeCell ref="B29:C29"/>
    <mergeCell ref="B25:C25"/>
    <mergeCell ref="B26:C26"/>
    <mergeCell ref="B24:C24"/>
    <mergeCell ref="B23:C23"/>
    <mergeCell ref="B21:C22"/>
    <mergeCell ref="J21:K21"/>
    <mergeCell ref="F21:G21"/>
    <mergeCell ref="H21:I21"/>
    <mergeCell ref="D21:E21"/>
    <mergeCell ref="G10:I10"/>
    <mergeCell ref="E12:E13"/>
    <mergeCell ref="F12:G12"/>
    <mergeCell ref="J20:K20"/>
    <mergeCell ref="H18:I18"/>
    <mergeCell ref="H12:I12"/>
  </mergeCells>
  <phoneticPr fontId="2"/>
  <pageMargins left="0.39370078740157483" right="0.39370078740157483" top="0.78740157480314965" bottom="0.39370078740157483" header="0.39370078740157483" footer="0.39370078740157483"/>
  <pageSetup paperSize="9" scale="95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N43"/>
  <sheetViews>
    <sheetView tabSelected="1" view="pageBreakPreview" topLeftCell="A13" zoomScale="85" zoomScaleNormal="90" zoomScaleSheetLayoutView="85" workbookViewId="0">
      <selection activeCell="D41" sqref="D41:I41"/>
    </sheetView>
  </sheetViews>
  <sheetFormatPr defaultColWidth="9" defaultRowHeight="17.100000000000001" customHeight="1" x14ac:dyDescent="0.25"/>
  <cols>
    <col min="1" max="2" width="3.59765625" style="57" customWidth="1"/>
    <col min="3" max="3" width="14.1328125" style="57" customWidth="1"/>
    <col min="4" max="4" width="6.73046875" style="57" customWidth="1"/>
    <col min="5" max="5" width="14.59765625" style="57" customWidth="1"/>
    <col min="6" max="14" width="10.59765625" style="57" customWidth="1"/>
    <col min="15" max="15" width="7.59765625" style="2" customWidth="1"/>
    <col min="16" max="30" width="10.59765625" style="2" customWidth="1"/>
    <col min="31" max="33" width="7.59765625" style="2" customWidth="1"/>
    <col min="34" max="16384" width="9" style="2"/>
  </cols>
  <sheetData>
    <row r="1" spans="1:14" ht="42" customHeight="1" x14ac:dyDescent="0.25"/>
    <row r="2" spans="1:14" ht="12.75" x14ac:dyDescent="0.25">
      <c r="B2" s="241">
        <v>6</v>
      </c>
      <c r="C2" s="241" t="s">
        <v>102</v>
      </c>
      <c r="D2" s="83"/>
      <c r="E2" s="241"/>
      <c r="F2" s="2"/>
      <c r="G2" s="2"/>
      <c r="H2" s="2"/>
      <c r="I2" s="2"/>
      <c r="J2" s="2"/>
      <c r="K2" s="2"/>
      <c r="L2" s="2"/>
      <c r="M2" s="2"/>
      <c r="N2" s="2"/>
    </row>
    <row r="3" spans="1:14" ht="12.75" x14ac:dyDescent="0.25">
      <c r="B3" s="241"/>
      <c r="C3" s="241" t="s">
        <v>103</v>
      </c>
      <c r="D3" s="2"/>
      <c r="E3" s="2"/>
      <c r="F3" s="2"/>
      <c r="G3" s="2"/>
      <c r="H3" s="601"/>
      <c r="I3" s="601"/>
      <c r="J3" s="601"/>
      <c r="K3" s="601"/>
      <c r="L3" s="601"/>
      <c r="M3" s="601"/>
      <c r="N3" s="2"/>
    </row>
    <row r="4" spans="1:14" s="1" customFormat="1" ht="16.350000000000001" customHeight="1" x14ac:dyDescent="0.25">
      <c r="A4" s="68"/>
      <c r="B4" s="387" t="s">
        <v>3</v>
      </c>
      <c r="C4" s="407"/>
      <c r="D4" s="387" t="s">
        <v>104</v>
      </c>
      <c r="E4" s="388"/>
      <c r="F4" s="407"/>
      <c r="G4" s="280"/>
      <c r="H4" s="399" t="s">
        <v>105</v>
      </c>
      <c r="I4" s="399"/>
      <c r="J4" s="399"/>
      <c r="K4" s="399"/>
      <c r="L4" s="399"/>
      <c r="M4" s="454"/>
      <c r="N4" s="230" t="s">
        <v>106</v>
      </c>
    </row>
    <row r="5" spans="1:14" s="3" customFormat="1" ht="16.350000000000001" customHeight="1" x14ac:dyDescent="0.25">
      <c r="A5" s="40"/>
      <c r="B5" s="389"/>
      <c r="C5" s="408"/>
      <c r="D5" s="389"/>
      <c r="E5" s="390"/>
      <c r="F5" s="408"/>
      <c r="G5" s="287" t="s">
        <v>40</v>
      </c>
      <c r="H5" s="247" t="s">
        <v>107</v>
      </c>
      <c r="I5" s="247" t="s">
        <v>108</v>
      </c>
      <c r="J5" s="247" t="s">
        <v>109</v>
      </c>
      <c r="K5" s="247" t="s">
        <v>110</v>
      </c>
      <c r="L5" s="247" t="s">
        <v>111</v>
      </c>
      <c r="M5" s="218" t="s">
        <v>112</v>
      </c>
      <c r="N5" s="281" t="s">
        <v>113</v>
      </c>
    </row>
    <row r="6" spans="1:14" s="5" customFormat="1" ht="16.350000000000001" customHeight="1" x14ac:dyDescent="0.25">
      <c r="A6" s="59"/>
      <c r="B6" s="445" t="s">
        <v>355</v>
      </c>
      <c r="C6" s="446"/>
      <c r="D6" s="591" t="s">
        <v>289</v>
      </c>
      <c r="E6" s="580"/>
      <c r="F6" s="592"/>
      <c r="G6" s="209">
        <v>772</v>
      </c>
      <c r="H6" s="282">
        <v>606</v>
      </c>
      <c r="I6" s="282">
        <v>144</v>
      </c>
      <c r="J6" s="262">
        <v>20</v>
      </c>
      <c r="K6" s="262">
        <v>2</v>
      </c>
      <c r="L6" s="262">
        <v>0</v>
      </c>
      <c r="M6" s="262">
        <v>0</v>
      </c>
      <c r="N6" s="279">
        <v>962</v>
      </c>
    </row>
    <row r="7" spans="1:14" s="5" customFormat="1" ht="16.350000000000001" customHeight="1" x14ac:dyDescent="0.25">
      <c r="A7" s="59"/>
      <c r="B7" s="377"/>
      <c r="C7" s="378"/>
      <c r="D7" s="607" t="s">
        <v>290</v>
      </c>
      <c r="E7" s="229" t="s">
        <v>291</v>
      </c>
      <c r="F7" s="131" t="s">
        <v>292</v>
      </c>
      <c r="G7" s="283">
        <v>99</v>
      </c>
      <c r="H7" s="132">
        <v>87</v>
      </c>
      <c r="I7" s="132">
        <v>12</v>
      </c>
      <c r="J7" s="140" t="s">
        <v>36</v>
      </c>
      <c r="K7" s="140" t="s">
        <v>36</v>
      </c>
      <c r="L7" s="140" t="s">
        <v>36</v>
      </c>
      <c r="M7" s="140" t="s">
        <v>36</v>
      </c>
      <c r="N7" s="133">
        <v>111</v>
      </c>
    </row>
    <row r="8" spans="1:14" s="5" customFormat="1" ht="16.350000000000001" customHeight="1" x14ac:dyDescent="0.25">
      <c r="A8" s="59"/>
      <c r="B8" s="377"/>
      <c r="C8" s="378"/>
      <c r="D8" s="608"/>
      <c r="E8" s="253"/>
      <c r="F8" s="134" t="s">
        <v>293</v>
      </c>
      <c r="G8" s="263">
        <v>33</v>
      </c>
      <c r="H8" s="135">
        <v>31</v>
      </c>
      <c r="I8" s="135">
        <v>2</v>
      </c>
      <c r="J8" s="153" t="s">
        <v>36</v>
      </c>
      <c r="K8" s="153" t="s">
        <v>36</v>
      </c>
      <c r="L8" s="153" t="s">
        <v>36</v>
      </c>
      <c r="M8" s="153" t="s">
        <v>36</v>
      </c>
      <c r="N8" s="130">
        <v>35</v>
      </c>
    </row>
    <row r="9" spans="1:14" s="5" customFormat="1" ht="16.350000000000001" customHeight="1" x14ac:dyDescent="0.25">
      <c r="A9" s="59"/>
      <c r="B9" s="377"/>
      <c r="C9" s="378"/>
      <c r="D9" s="608"/>
      <c r="E9" s="229" t="s">
        <v>294</v>
      </c>
      <c r="F9" s="131" t="s">
        <v>292</v>
      </c>
      <c r="G9" s="283">
        <v>254</v>
      </c>
      <c r="H9" s="132">
        <v>167</v>
      </c>
      <c r="I9" s="132">
        <v>72</v>
      </c>
      <c r="J9" s="133">
        <v>15</v>
      </c>
      <c r="K9" s="133" t="s">
        <v>36</v>
      </c>
      <c r="L9" s="140" t="s">
        <v>36</v>
      </c>
      <c r="M9" s="140" t="s">
        <v>36</v>
      </c>
      <c r="N9" s="133">
        <v>356</v>
      </c>
    </row>
    <row r="10" spans="1:14" s="5" customFormat="1" ht="16.350000000000001" customHeight="1" x14ac:dyDescent="0.25">
      <c r="A10" s="59"/>
      <c r="B10" s="377"/>
      <c r="C10" s="378"/>
      <c r="D10" s="608"/>
      <c r="E10" s="253" t="s">
        <v>295</v>
      </c>
      <c r="F10" s="134" t="s">
        <v>293</v>
      </c>
      <c r="G10" s="263">
        <v>175</v>
      </c>
      <c r="H10" s="135">
        <v>134</v>
      </c>
      <c r="I10" s="135">
        <v>34</v>
      </c>
      <c r="J10" s="130">
        <v>5</v>
      </c>
      <c r="K10" s="130">
        <v>2</v>
      </c>
      <c r="L10" s="130" t="s">
        <v>36</v>
      </c>
      <c r="M10" s="153" t="s">
        <v>36</v>
      </c>
      <c r="N10" s="130">
        <v>225</v>
      </c>
    </row>
    <row r="11" spans="1:14" s="5" customFormat="1" ht="16.350000000000001" customHeight="1" x14ac:dyDescent="0.25">
      <c r="A11" s="59"/>
      <c r="B11" s="377"/>
      <c r="C11" s="378"/>
      <c r="D11" s="608"/>
      <c r="E11" s="131" t="s">
        <v>368</v>
      </c>
      <c r="F11" s="131" t="s">
        <v>292</v>
      </c>
      <c r="G11" s="283">
        <v>135</v>
      </c>
      <c r="H11" s="132">
        <v>117</v>
      </c>
      <c r="I11" s="132">
        <v>18</v>
      </c>
      <c r="J11" s="140" t="s">
        <v>36</v>
      </c>
      <c r="K11" s="140" t="s">
        <v>36</v>
      </c>
      <c r="L11" s="140" t="s">
        <v>36</v>
      </c>
      <c r="M11" s="140" t="s">
        <v>36</v>
      </c>
      <c r="N11" s="133">
        <v>154</v>
      </c>
    </row>
    <row r="12" spans="1:14" s="5" customFormat="1" ht="16.350000000000001" customHeight="1" x14ac:dyDescent="0.25">
      <c r="A12" s="59"/>
      <c r="B12" s="401"/>
      <c r="C12" s="402"/>
      <c r="D12" s="609"/>
      <c r="E12" s="134" t="s">
        <v>369</v>
      </c>
      <c r="F12" s="134" t="s">
        <v>293</v>
      </c>
      <c r="G12" s="263">
        <v>76</v>
      </c>
      <c r="H12" s="135">
        <v>70</v>
      </c>
      <c r="I12" s="135">
        <v>6</v>
      </c>
      <c r="J12" s="153" t="s">
        <v>36</v>
      </c>
      <c r="K12" s="153" t="s">
        <v>36</v>
      </c>
      <c r="L12" s="153" t="s">
        <v>36</v>
      </c>
      <c r="M12" s="153" t="s">
        <v>36</v>
      </c>
      <c r="N12" s="130">
        <v>81</v>
      </c>
    </row>
    <row r="13" spans="1:14" s="5" customFormat="1" ht="16.350000000000001" customHeight="1" x14ac:dyDescent="0.25">
      <c r="A13" s="59"/>
      <c r="B13" s="594" t="s">
        <v>296</v>
      </c>
      <c r="C13" s="595"/>
      <c r="D13" s="591" t="s">
        <v>289</v>
      </c>
      <c r="E13" s="580"/>
      <c r="F13" s="592"/>
      <c r="G13" s="209">
        <v>772</v>
      </c>
      <c r="H13" s="282">
        <v>621</v>
      </c>
      <c r="I13" s="282">
        <v>132</v>
      </c>
      <c r="J13" s="262">
        <v>18</v>
      </c>
      <c r="K13" s="262">
        <v>1</v>
      </c>
      <c r="L13" s="262">
        <v>0</v>
      </c>
      <c r="M13" s="262">
        <v>0</v>
      </c>
      <c r="N13" s="279">
        <v>943</v>
      </c>
    </row>
    <row r="14" spans="1:14" s="5" customFormat="1" ht="16.350000000000001" customHeight="1" x14ac:dyDescent="0.25">
      <c r="A14" s="59"/>
      <c r="B14" s="504"/>
      <c r="C14" s="505"/>
      <c r="D14" s="598" t="s">
        <v>290</v>
      </c>
      <c r="E14" s="229" t="s">
        <v>291</v>
      </c>
      <c r="F14" s="131" t="s">
        <v>292</v>
      </c>
      <c r="G14" s="283">
        <v>110</v>
      </c>
      <c r="H14" s="132">
        <v>103</v>
      </c>
      <c r="I14" s="132">
        <v>7</v>
      </c>
      <c r="J14" s="140" t="s">
        <v>36</v>
      </c>
      <c r="K14" s="140" t="s">
        <v>36</v>
      </c>
      <c r="L14" s="140" t="s">
        <v>36</v>
      </c>
      <c r="M14" s="140" t="s">
        <v>36</v>
      </c>
      <c r="N14" s="133">
        <v>117</v>
      </c>
    </row>
    <row r="15" spans="1:14" s="5" customFormat="1" ht="16.350000000000001" customHeight="1" x14ac:dyDescent="0.25">
      <c r="A15" s="59"/>
      <c r="B15" s="504"/>
      <c r="C15" s="505"/>
      <c r="D15" s="599"/>
      <c r="E15" s="253"/>
      <c r="F15" s="134" t="s">
        <v>293</v>
      </c>
      <c r="G15" s="263">
        <v>30</v>
      </c>
      <c r="H15" s="135">
        <v>28</v>
      </c>
      <c r="I15" s="135">
        <v>2</v>
      </c>
      <c r="J15" s="153" t="s">
        <v>36</v>
      </c>
      <c r="K15" s="153" t="s">
        <v>36</v>
      </c>
      <c r="L15" s="153" t="s">
        <v>36</v>
      </c>
      <c r="M15" s="153" t="s">
        <v>36</v>
      </c>
      <c r="N15" s="130">
        <v>32</v>
      </c>
    </row>
    <row r="16" spans="1:14" s="5" customFormat="1" ht="16.350000000000001" customHeight="1" x14ac:dyDescent="0.25">
      <c r="A16" s="59"/>
      <c r="B16" s="504"/>
      <c r="C16" s="505"/>
      <c r="D16" s="599"/>
      <c r="E16" s="229" t="s">
        <v>294</v>
      </c>
      <c r="F16" s="131" t="s">
        <v>292</v>
      </c>
      <c r="G16" s="283">
        <v>258</v>
      </c>
      <c r="H16" s="132">
        <v>167</v>
      </c>
      <c r="I16" s="132">
        <v>80</v>
      </c>
      <c r="J16" s="133">
        <v>11</v>
      </c>
      <c r="K16" s="133" t="s">
        <v>36</v>
      </c>
      <c r="L16" s="140" t="s">
        <v>36</v>
      </c>
      <c r="M16" s="140" t="s">
        <v>36</v>
      </c>
      <c r="N16" s="133">
        <v>360</v>
      </c>
    </row>
    <row r="17" spans="1:14" s="5" customFormat="1" ht="16.350000000000001" customHeight="1" x14ac:dyDescent="0.25">
      <c r="A17" s="59"/>
      <c r="B17" s="504"/>
      <c r="C17" s="505"/>
      <c r="D17" s="599"/>
      <c r="E17" s="253" t="s">
        <v>295</v>
      </c>
      <c r="F17" s="134" t="s">
        <v>293</v>
      </c>
      <c r="G17" s="263">
        <v>150</v>
      </c>
      <c r="H17" s="135">
        <v>119</v>
      </c>
      <c r="I17" s="135">
        <v>24</v>
      </c>
      <c r="J17" s="130">
        <v>6</v>
      </c>
      <c r="K17" s="130">
        <v>1</v>
      </c>
      <c r="L17" s="130" t="s">
        <v>36</v>
      </c>
      <c r="M17" s="153" t="s">
        <v>36</v>
      </c>
      <c r="N17" s="130">
        <v>189</v>
      </c>
    </row>
    <row r="18" spans="1:14" s="5" customFormat="1" ht="16.350000000000001" customHeight="1" x14ac:dyDescent="0.25">
      <c r="A18" s="59"/>
      <c r="B18" s="504"/>
      <c r="C18" s="505"/>
      <c r="D18" s="599"/>
      <c r="E18" s="131" t="s">
        <v>368</v>
      </c>
      <c r="F18" s="131" t="s">
        <v>292</v>
      </c>
      <c r="G18" s="283">
        <v>148</v>
      </c>
      <c r="H18" s="132">
        <v>134</v>
      </c>
      <c r="I18" s="132">
        <v>14</v>
      </c>
      <c r="J18" s="140" t="s">
        <v>36</v>
      </c>
      <c r="K18" s="140" t="s">
        <v>36</v>
      </c>
      <c r="L18" s="140" t="s">
        <v>36</v>
      </c>
      <c r="M18" s="140" t="s">
        <v>36</v>
      </c>
      <c r="N18" s="133">
        <v>162</v>
      </c>
    </row>
    <row r="19" spans="1:14" s="5" customFormat="1" ht="16.350000000000001" customHeight="1" x14ac:dyDescent="0.25">
      <c r="A19" s="59"/>
      <c r="B19" s="596"/>
      <c r="C19" s="597"/>
      <c r="D19" s="600"/>
      <c r="E19" s="134" t="s">
        <v>369</v>
      </c>
      <c r="F19" s="134" t="s">
        <v>293</v>
      </c>
      <c r="G19" s="263">
        <v>76</v>
      </c>
      <c r="H19" s="135">
        <v>70</v>
      </c>
      <c r="I19" s="135">
        <v>5</v>
      </c>
      <c r="J19" s="153">
        <v>1</v>
      </c>
      <c r="K19" s="153" t="s">
        <v>36</v>
      </c>
      <c r="L19" s="153" t="s">
        <v>36</v>
      </c>
      <c r="M19" s="153" t="s">
        <v>36</v>
      </c>
      <c r="N19" s="130">
        <v>83</v>
      </c>
    </row>
    <row r="20" spans="1:14" s="5" customFormat="1" ht="15.75" customHeight="1" x14ac:dyDescent="0.25">
      <c r="A20" s="59"/>
      <c r="B20" s="594" t="s">
        <v>318</v>
      </c>
      <c r="C20" s="595"/>
      <c r="D20" s="591" t="s">
        <v>289</v>
      </c>
      <c r="E20" s="593"/>
      <c r="F20" s="592"/>
      <c r="G20" s="285">
        <v>737</v>
      </c>
      <c r="H20" s="275">
        <v>555</v>
      </c>
      <c r="I20" s="275">
        <v>148</v>
      </c>
      <c r="J20" s="275">
        <v>29</v>
      </c>
      <c r="K20" s="275">
        <v>3</v>
      </c>
      <c r="L20" s="275">
        <v>2</v>
      </c>
      <c r="M20" s="275">
        <v>0</v>
      </c>
      <c r="N20" s="286">
        <v>911</v>
      </c>
    </row>
    <row r="21" spans="1:14" s="5" customFormat="1" ht="16.350000000000001" customHeight="1" x14ac:dyDescent="0.25">
      <c r="A21" s="59"/>
      <c r="B21" s="504"/>
      <c r="C21" s="505"/>
      <c r="D21" s="598" t="s">
        <v>290</v>
      </c>
      <c r="E21" s="229" t="s">
        <v>291</v>
      </c>
      <c r="F21" s="131" t="s">
        <v>292</v>
      </c>
      <c r="G21" s="254">
        <v>107</v>
      </c>
      <c r="H21" s="136">
        <v>96</v>
      </c>
      <c r="I21" s="136">
        <v>11</v>
      </c>
      <c r="J21" s="140" t="s">
        <v>36</v>
      </c>
      <c r="K21" s="140" t="s">
        <v>36</v>
      </c>
      <c r="L21" s="140" t="s">
        <v>36</v>
      </c>
      <c r="M21" s="140" t="s">
        <v>36</v>
      </c>
      <c r="N21" s="137">
        <v>118</v>
      </c>
    </row>
    <row r="22" spans="1:14" s="5" customFormat="1" ht="16.350000000000001" customHeight="1" x14ac:dyDescent="0.25">
      <c r="A22" s="59"/>
      <c r="B22" s="504"/>
      <c r="C22" s="505"/>
      <c r="D22" s="599"/>
      <c r="E22" s="253"/>
      <c r="F22" s="134" t="s">
        <v>293</v>
      </c>
      <c r="G22" s="209">
        <v>30</v>
      </c>
      <c r="H22" s="138">
        <v>26</v>
      </c>
      <c r="I22" s="138">
        <v>4</v>
      </c>
      <c r="J22" s="153" t="s">
        <v>36</v>
      </c>
      <c r="K22" s="153" t="s">
        <v>36</v>
      </c>
      <c r="L22" s="153" t="s">
        <v>36</v>
      </c>
      <c r="M22" s="153" t="s">
        <v>36</v>
      </c>
      <c r="N22" s="139">
        <v>30</v>
      </c>
    </row>
    <row r="23" spans="1:14" s="5" customFormat="1" ht="16.350000000000001" customHeight="1" x14ac:dyDescent="0.25">
      <c r="A23" s="59"/>
      <c r="B23" s="504"/>
      <c r="C23" s="505"/>
      <c r="D23" s="599"/>
      <c r="E23" s="229" t="s">
        <v>294</v>
      </c>
      <c r="F23" s="131" t="s">
        <v>292</v>
      </c>
      <c r="G23" s="254">
        <v>245</v>
      </c>
      <c r="H23" s="136">
        <v>154</v>
      </c>
      <c r="I23" s="136">
        <v>77</v>
      </c>
      <c r="J23" s="140">
        <v>13</v>
      </c>
      <c r="K23" s="140">
        <v>1</v>
      </c>
      <c r="L23" s="140" t="s">
        <v>36</v>
      </c>
      <c r="M23" s="140" t="s">
        <v>36</v>
      </c>
      <c r="N23" s="137">
        <v>353</v>
      </c>
    </row>
    <row r="24" spans="1:14" s="5" customFormat="1" ht="16.350000000000001" customHeight="1" x14ac:dyDescent="0.25">
      <c r="A24" s="59"/>
      <c r="B24" s="504"/>
      <c r="C24" s="505"/>
      <c r="D24" s="599"/>
      <c r="E24" s="253" t="s">
        <v>295</v>
      </c>
      <c r="F24" s="134" t="s">
        <v>293</v>
      </c>
      <c r="G24" s="209">
        <v>139</v>
      </c>
      <c r="H24" s="138">
        <v>111</v>
      </c>
      <c r="I24" s="138">
        <v>22</v>
      </c>
      <c r="J24" s="153">
        <v>5</v>
      </c>
      <c r="K24" s="153">
        <v>1</v>
      </c>
      <c r="L24" s="153" t="s">
        <v>36</v>
      </c>
      <c r="M24" s="153" t="s">
        <v>36</v>
      </c>
      <c r="N24" s="139">
        <v>174</v>
      </c>
    </row>
    <row r="25" spans="1:14" s="5" customFormat="1" ht="16.350000000000001" customHeight="1" x14ac:dyDescent="0.25">
      <c r="A25" s="59"/>
      <c r="B25" s="504"/>
      <c r="C25" s="505"/>
      <c r="D25" s="599"/>
      <c r="E25" s="131" t="s">
        <v>368</v>
      </c>
      <c r="F25" s="131" t="s">
        <v>292</v>
      </c>
      <c r="G25" s="283">
        <v>134</v>
      </c>
      <c r="H25" s="132">
        <v>87</v>
      </c>
      <c r="I25" s="132">
        <v>33</v>
      </c>
      <c r="J25" s="140">
        <v>11</v>
      </c>
      <c r="K25" s="140">
        <v>1</v>
      </c>
      <c r="L25" s="140">
        <v>2</v>
      </c>
      <c r="M25" s="140" t="s">
        <v>36</v>
      </c>
      <c r="N25" s="133">
        <v>153</v>
      </c>
    </row>
    <row r="26" spans="1:14" s="5" customFormat="1" ht="16.350000000000001" customHeight="1" x14ac:dyDescent="0.25">
      <c r="A26" s="59"/>
      <c r="B26" s="596"/>
      <c r="C26" s="597"/>
      <c r="D26" s="600"/>
      <c r="E26" s="134" t="s">
        <v>369</v>
      </c>
      <c r="F26" s="134" t="s">
        <v>293</v>
      </c>
      <c r="G26" s="263">
        <v>82</v>
      </c>
      <c r="H26" s="135">
        <v>81</v>
      </c>
      <c r="I26" s="135">
        <v>1</v>
      </c>
      <c r="J26" s="153" t="s">
        <v>36</v>
      </c>
      <c r="K26" s="153" t="s">
        <v>36</v>
      </c>
      <c r="L26" s="153" t="s">
        <v>36</v>
      </c>
      <c r="M26" s="153" t="s">
        <v>36</v>
      </c>
      <c r="N26" s="130">
        <v>83</v>
      </c>
    </row>
    <row r="27" spans="1:14" s="5" customFormat="1" ht="16.350000000000001" customHeight="1" x14ac:dyDescent="0.25">
      <c r="A27" s="59"/>
      <c r="B27" s="403" t="s">
        <v>356</v>
      </c>
      <c r="C27" s="404"/>
      <c r="D27" s="591" t="s">
        <v>114</v>
      </c>
      <c r="E27" s="593"/>
      <c r="F27" s="592"/>
      <c r="G27" s="275">
        <f>SUM(G28:G33)</f>
        <v>620</v>
      </c>
      <c r="H27" s="275">
        <f>SUM(H28:H33)</f>
        <v>451</v>
      </c>
      <c r="I27" s="275">
        <f>SUM(I28:I33)</f>
        <v>145</v>
      </c>
      <c r="J27" s="275">
        <f t="shared" ref="J27:M27" si="0">SUM(J28:J33)</f>
        <v>20</v>
      </c>
      <c r="K27" s="275">
        <f t="shared" si="0"/>
        <v>4</v>
      </c>
      <c r="L27" s="275">
        <f t="shared" si="0"/>
        <v>0</v>
      </c>
      <c r="M27" s="275">
        <f t="shared" si="0"/>
        <v>0</v>
      </c>
      <c r="N27" s="275">
        <f>SUM(N28:N33)</f>
        <v>739</v>
      </c>
    </row>
    <row r="28" spans="1:14" s="4" customFormat="1" ht="16.350000000000001" customHeight="1" x14ac:dyDescent="0.25">
      <c r="A28" s="59"/>
      <c r="B28" s="605"/>
      <c r="C28" s="606"/>
      <c r="D28" s="598" t="s">
        <v>115</v>
      </c>
      <c r="E28" s="229" t="s">
        <v>116</v>
      </c>
      <c r="F28" s="131" t="s">
        <v>117</v>
      </c>
      <c r="G28" s="254">
        <f t="shared" ref="G28:G33" si="1">SUM(H28:M28)</f>
        <v>86</v>
      </c>
      <c r="H28" s="140">
        <v>76</v>
      </c>
      <c r="I28" s="140">
        <v>10</v>
      </c>
      <c r="J28" s="140">
        <v>0</v>
      </c>
      <c r="K28" s="140">
        <v>0</v>
      </c>
      <c r="L28" s="140">
        <v>0</v>
      </c>
      <c r="M28" s="140">
        <v>0</v>
      </c>
      <c r="N28" s="137">
        <v>96</v>
      </c>
    </row>
    <row r="29" spans="1:14" ht="16.350000000000001" customHeight="1" x14ac:dyDescent="0.25">
      <c r="A29" s="59"/>
      <c r="B29" s="605"/>
      <c r="C29" s="606"/>
      <c r="D29" s="599"/>
      <c r="E29" s="253"/>
      <c r="F29" s="134" t="s">
        <v>118</v>
      </c>
      <c r="G29" s="262">
        <f t="shared" si="1"/>
        <v>22</v>
      </c>
      <c r="H29" s="153">
        <v>22</v>
      </c>
      <c r="I29" s="153">
        <v>0</v>
      </c>
      <c r="J29" s="153">
        <v>0</v>
      </c>
      <c r="K29" s="153">
        <v>0</v>
      </c>
      <c r="L29" s="153">
        <v>0</v>
      </c>
      <c r="M29" s="153">
        <v>0</v>
      </c>
      <c r="N29" s="139">
        <v>22</v>
      </c>
    </row>
    <row r="30" spans="1:14" ht="16.350000000000001" customHeight="1" x14ac:dyDescent="0.25">
      <c r="A30" s="59"/>
      <c r="B30" s="605"/>
      <c r="C30" s="606"/>
      <c r="D30" s="599"/>
      <c r="E30" s="229" t="s">
        <v>92</v>
      </c>
      <c r="F30" s="131" t="s">
        <v>117</v>
      </c>
      <c r="G30" s="254">
        <f t="shared" si="1"/>
        <v>229</v>
      </c>
      <c r="H30" s="140">
        <v>142</v>
      </c>
      <c r="I30" s="140">
        <v>76</v>
      </c>
      <c r="J30" s="140">
        <v>11</v>
      </c>
      <c r="K30" s="140">
        <v>0</v>
      </c>
      <c r="L30" s="140">
        <v>0</v>
      </c>
      <c r="M30" s="140">
        <v>0</v>
      </c>
      <c r="N30" s="137">
        <v>327</v>
      </c>
    </row>
    <row r="31" spans="1:14" s="1" customFormat="1" ht="16.350000000000001" customHeight="1" x14ac:dyDescent="0.25">
      <c r="A31" s="59"/>
      <c r="B31" s="605"/>
      <c r="C31" s="606"/>
      <c r="D31" s="599"/>
      <c r="E31" s="253" t="s">
        <v>119</v>
      </c>
      <c r="F31" s="134" t="s">
        <v>118</v>
      </c>
      <c r="G31" s="262">
        <f t="shared" si="1"/>
        <v>100</v>
      </c>
      <c r="H31" s="153">
        <v>47</v>
      </c>
      <c r="I31" s="153">
        <v>40</v>
      </c>
      <c r="J31" s="153">
        <v>9</v>
      </c>
      <c r="K31" s="153">
        <v>4</v>
      </c>
      <c r="L31" s="153">
        <v>0</v>
      </c>
      <c r="M31" s="153">
        <v>0</v>
      </c>
      <c r="N31" s="139">
        <v>100</v>
      </c>
    </row>
    <row r="32" spans="1:14" ht="16.350000000000001" customHeight="1" x14ac:dyDescent="0.25">
      <c r="A32" s="59"/>
      <c r="B32" s="605"/>
      <c r="C32" s="606"/>
      <c r="D32" s="599"/>
      <c r="E32" s="131" t="s">
        <v>368</v>
      </c>
      <c r="F32" s="131" t="s">
        <v>117</v>
      </c>
      <c r="G32" s="254">
        <f t="shared" si="1"/>
        <v>135</v>
      </c>
      <c r="H32" s="133">
        <v>124</v>
      </c>
      <c r="I32" s="133">
        <v>11</v>
      </c>
      <c r="J32" s="140">
        <v>0</v>
      </c>
      <c r="K32" s="140">
        <v>0</v>
      </c>
      <c r="L32" s="140">
        <v>0</v>
      </c>
      <c r="M32" s="140">
        <v>0</v>
      </c>
      <c r="N32" s="133">
        <v>146</v>
      </c>
    </row>
    <row r="33" spans="1:14" ht="16.350000000000001" customHeight="1" x14ac:dyDescent="0.25">
      <c r="A33" s="59"/>
      <c r="B33" s="502"/>
      <c r="C33" s="503"/>
      <c r="D33" s="600"/>
      <c r="E33" s="134" t="s">
        <v>369</v>
      </c>
      <c r="F33" s="134" t="s">
        <v>118</v>
      </c>
      <c r="G33" s="262">
        <f t="shared" si="1"/>
        <v>48</v>
      </c>
      <c r="H33" s="130">
        <v>40</v>
      </c>
      <c r="I33" s="130">
        <v>8</v>
      </c>
      <c r="J33" s="153">
        <v>0</v>
      </c>
      <c r="K33" s="153">
        <v>0</v>
      </c>
      <c r="L33" s="153">
        <v>0</v>
      </c>
      <c r="M33" s="153">
        <v>0</v>
      </c>
      <c r="N33" s="130">
        <v>48</v>
      </c>
    </row>
    <row r="34" spans="1:14" ht="16.350000000000001" customHeight="1" x14ac:dyDescent="0.25">
      <c r="A34" s="56"/>
      <c r="B34" s="4" t="s">
        <v>281</v>
      </c>
      <c r="C34" s="4"/>
      <c r="D34" s="123"/>
      <c r="E34" s="123"/>
      <c r="F34" s="123"/>
      <c r="G34" s="226"/>
      <c r="H34" s="226"/>
      <c r="I34" s="226"/>
      <c r="J34" s="226"/>
      <c r="K34" s="4"/>
      <c r="L34" s="4"/>
      <c r="M34" s="226"/>
      <c r="N34" s="226" t="s">
        <v>94</v>
      </c>
    </row>
    <row r="35" spans="1:14" ht="16.350000000000001" customHeight="1" x14ac:dyDescent="0.25">
      <c r="B35" s="2"/>
      <c r="C35" s="82"/>
      <c r="D35" s="2"/>
      <c r="E35" s="2"/>
      <c r="F35" s="2"/>
      <c r="G35" s="2"/>
      <c r="H35" s="242"/>
      <c r="I35" s="242"/>
      <c r="J35" s="2"/>
      <c r="K35" s="2"/>
      <c r="L35" s="2"/>
      <c r="M35" s="2"/>
      <c r="N35" s="2"/>
    </row>
    <row r="36" spans="1:14" ht="16.350000000000001" customHeight="1" x14ac:dyDescent="0.25">
      <c r="B36" s="241"/>
      <c r="C36" s="241" t="s">
        <v>120</v>
      </c>
      <c r="D36" s="2"/>
      <c r="E36" s="2"/>
      <c r="F36" s="2"/>
      <c r="G36" s="2"/>
      <c r="H36" s="394" t="s">
        <v>1</v>
      </c>
      <c r="I36" s="394"/>
      <c r="J36" s="2"/>
      <c r="K36" s="2"/>
      <c r="L36" s="2"/>
      <c r="M36" s="2"/>
      <c r="N36" s="2"/>
    </row>
    <row r="37" spans="1:14" ht="16.350000000000001" customHeight="1" x14ac:dyDescent="0.25">
      <c r="A37" s="68"/>
      <c r="B37" s="398" t="s">
        <v>3</v>
      </c>
      <c r="C37" s="454"/>
      <c r="D37" s="602" t="s">
        <v>68</v>
      </c>
      <c r="E37" s="499"/>
      <c r="F37" s="398" t="s">
        <v>121</v>
      </c>
      <c r="G37" s="454"/>
      <c r="H37" s="603" t="s">
        <v>122</v>
      </c>
      <c r="I37" s="604"/>
      <c r="J37" s="220"/>
      <c r="K37" s="221"/>
      <c r="L37" s="221"/>
      <c r="M37" s="221"/>
      <c r="N37" s="103"/>
    </row>
    <row r="38" spans="1:14" ht="16.350000000000001" customHeight="1" x14ac:dyDescent="0.25">
      <c r="B38" s="445" t="s">
        <v>357</v>
      </c>
      <c r="C38" s="446"/>
      <c r="D38" s="380">
        <v>110</v>
      </c>
      <c r="E38" s="414"/>
      <c r="F38" s="387">
        <v>105</v>
      </c>
      <c r="G38" s="407"/>
      <c r="H38" s="587">
        <v>5</v>
      </c>
      <c r="I38" s="588"/>
      <c r="J38" s="124"/>
      <c r="K38" s="125"/>
      <c r="L38" s="125"/>
      <c r="M38" s="197"/>
      <c r="N38" s="2"/>
    </row>
    <row r="39" spans="1:14" ht="16.350000000000001" customHeight="1" x14ac:dyDescent="0.25">
      <c r="B39" s="377" t="s">
        <v>334</v>
      </c>
      <c r="C39" s="378"/>
      <c r="D39" s="415">
        <v>101</v>
      </c>
      <c r="E39" s="416"/>
      <c r="F39" s="382">
        <v>93</v>
      </c>
      <c r="G39" s="395"/>
      <c r="H39" s="589">
        <v>8</v>
      </c>
      <c r="I39" s="590"/>
      <c r="J39" s="124"/>
      <c r="K39" s="125"/>
      <c r="L39" s="125"/>
      <c r="M39" s="197"/>
      <c r="N39" s="2"/>
    </row>
    <row r="40" spans="1:14" ht="16.350000000000001" customHeight="1" x14ac:dyDescent="0.25">
      <c r="B40" s="377" t="s">
        <v>358</v>
      </c>
      <c r="C40" s="378"/>
      <c r="D40" s="415">
        <v>102</v>
      </c>
      <c r="E40" s="416"/>
      <c r="F40" s="382">
        <v>94</v>
      </c>
      <c r="G40" s="395"/>
      <c r="H40" s="589">
        <v>8</v>
      </c>
      <c r="I40" s="590"/>
      <c r="J40" s="124"/>
      <c r="K40" s="125"/>
      <c r="L40" s="125"/>
      <c r="M40" s="197"/>
      <c r="N40" s="2"/>
    </row>
    <row r="41" spans="1:14" ht="16.5" customHeight="1" x14ac:dyDescent="0.25">
      <c r="B41" s="585" t="s">
        <v>359</v>
      </c>
      <c r="C41" s="586"/>
      <c r="D41" s="409">
        <v>110</v>
      </c>
      <c r="E41" s="410"/>
      <c r="F41" s="409">
        <v>101</v>
      </c>
      <c r="G41" s="410"/>
      <c r="H41" s="409">
        <v>9</v>
      </c>
      <c r="I41" s="410"/>
      <c r="J41" s="124"/>
      <c r="K41" s="125"/>
      <c r="L41" s="125"/>
      <c r="M41" s="197"/>
      <c r="N41" s="2"/>
    </row>
    <row r="42" spans="1:14" ht="17.100000000000001" customHeight="1" x14ac:dyDescent="0.25">
      <c r="B42" s="2"/>
      <c r="C42" s="2"/>
      <c r="D42" s="2"/>
      <c r="E42" s="2"/>
      <c r="F42" s="2"/>
      <c r="G42" s="435" t="s">
        <v>94</v>
      </c>
      <c r="H42" s="435"/>
      <c r="I42" s="435"/>
      <c r="J42" s="248"/>
      <c r="K42" s="248"/>
      <c r="L42" s="2"/>
      <c r="M42" s="2"/>
      <c r="N42" s="2"/>
    </row>
    <row r="43" spans="1:14" ht="42" customHeight="1" x14ac:dyDescent="0.25"/>
  </sheetData>
  <mergeCells count="38">
    <mergeCell ref="H3:M3"/>
    <mergeCell ref="H4:M4"/>
    <mergeCell ref="B4:C5"/>
    <mergeCell ref="D4:F5"/>
    <mergeCell ref="G42:I42"/>
    <mergeCell ref="H36:I36"/>
    <mergeCell ref="B37:C37"/>
    <mergeCell ref="D37:E37"/>
    <mergeCell ref="F37:G37"/>
    <mergeCell ref="H37:I37"/>
    <mergeCell ref="B27:C33"/>
    <mergeCell ref="D27:F27"/>
    <mergeCell ref="D28:D33"/>
    <mergeCell ref="B6:C12"/>
    <mergeCell ref="D6:F6"/>
    <mergeCell ref="D7:D12"/>
    <mergeCell ref="D13:F13"/>
    <mergeCell ref="D20:F20"/>
    <mergeCell ref="B13:C19"/>
    <mergeCell ref="D14:D19"/>
    <mergeCell ref="B20:C26"/>
    <mergeCell ref="D21:D26"/>
    <mergeCell ref="B41:C41"/>
    <mergeCell ref="D41:E41"/>
    <mergeCell ref="F41:G41"/>
    <mergeCell ref="H41:I41"/>
    <mergeCell ref="H38:I38"/>
    <mergeCell ref="B38:C38"/>
    <mergeCell ref="D38:E38"/>
    <mergeCell ref="F38:G38"/>
    <mergeCell ref="D39:E39"/>
    <mergeCell ref="F39:G39"/>
    <mergeCell ref="H39:I39"/>
    <mergeCell ref="B40:C40"/>
    <mergeCell ref="D40:E40"/>
    <mergeCell ref="F40:G40"/>
    <mergeCell ref="H40:I40"/>
    <mergeCell ref="B39:C39"/>
  </mergeCells>
  <phoneticPr fontId="2"/>
  <pageMargins left="0.39370078740157483" right="0.39370078740157483" top="0.39370078740157483" bottom="0" header="0.39370078740157483" footer="0.39370078740157483"/>
  <pageSetup paperSize="9" scale="82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B1:H12"/>
  <sheetViews>
    <sheetView view="pageBreakPreview" zoomScale="90" zoomScaleNormal="100" zoomScaleSheetLayoutView="90" workbookViewId="0">
      <selection activeCell="E6" sqref="E6"/>
    </sheetView>
  </sheetViews>
  <sheetFormatPr defaultColWidth="9" defaultRowHeight="20.100000000000001" customHeight="1" x14ac:dyDescent="0.25"/>
  <cols>
    <col min="1" max="2" width="3.59765625" style="8" customWidth="1"/>
    <col min="3" max="3" width="14.46484375" style="8" customWidth="1"/>
    <col min="4" max="5" width="20.59765625" style="8" customWidth="1"/>
    <col min="6" max="6" width="20.73046875" style="8" customWidth="1"/>
    <col min="7" max="7" width="7.59765625" style="8" customWidth="1"/>
    <col min="8" max="27" width="10.59765625" style="8" customWidth="1"/>
    <col min="28" max="30" width="7.59765625" style="8" customWidth="1"/>
    <col min="31" max="16384" width="9" style="8"/>
  </cols>
  <sheetData>
    <row r="1" spans="2:8" ht="12.75" x14ac:dyDescent="0.25">
      <c r="B1" s="68"/>
      <c r="C1" s="68"/>
      <c r="D1" s="57"/>
      <c r="E1" s="37"/>
      <c r="F1" s="68"/>
    </row>
    <row r="2" spans="2:8" ht="13.5" customHeight="1" x14ac:dyDescent="0.25">
      <c r="B2" s="222">
        <v>7</v>
      </c>
      <c r="C2" s="222" t="s">
        <v>162</v>
      </c>
      <c r="D2" s="57"/>
      <c r="E2" s="57"/>
      <c r="F2" s="55"/>
    </row>
    <row r="3" spans="2:8" s="7" customFormat="1" ht="24.95" customHeight="1" x14ac:dyDescent="0.25">
      <c r="B3" s="449" t="s">
        <v>2</v>
      </c>
      <c r="C3" s="455"/>
      <c r="D3" s="245" t="s">
        <v>99</v>
      </c>
      <c r="E3" s="250" t="s">
        <v>100</v>
      </c>
      <c r="F3" s="246" t="s">
        <v>101</v>
      </c>
      <c r="H3" s="11"/>
    </row>
    <row r="4" spans="2:8" s="7" customFormat="1" ht="12.75" x14ac:dyDescent="0.25">
      <c r="B4" s="220"/>
      <c r="C4" s="227"/>
      <c r="D4" s="99" t="s">
        <v>16</v>
      </c>
      <c r="E4" s="99" t="s">
        <v>28</v>
      </c>
      <c r="F4" s="99" t="s">
        <v>16</v>
      </c>
      <c r="G4" s="1"/>
      <c r="H4" s="11"/>
    </row>
    <row r="5" spans="2:8" ht="24.95" customHeight="1" x14ac:dyDescent="0.25">
      <c r="B5" s="382" t="s">
        <v>345</v>
      </c>
      <c r="C5" s="395"/>
      <c r="D5" s="180" t="s">
        <v>36</v>
      </c>
      <c r="E5" s="207">
        <v>214</v>
      </c>
      <c r="F5" s="181">
        <v>1500000</v>
      </c>
      <c r="G5" s="2"/>
    </row>
    <row r="6" spans="2:8" ht="24.95" customHeight="1" x14ac:dyDescent="0.25">
      <c r="B6" s="382" t="s">
        <v>313</v>
      </c>
      <c r="C6" s="395"/>
      <c r="D6" s="180" t="s">
        <v>36</v>
      </c>
      <c r="E6" s="207">
        <v>171</v>
      </c>
      <c r="F6" s="181">
        <v>1140000</v>
      </c>
      <c r="G6" s="2"/>
    </row>
    <row r="7" spans="2:8" ht="24.95" customHeight="1" x14ac:dyDescent="0.25">
      <c r="B7" s="382" t="s">
        <v>332</v>
      </c>
      <c r="C7" s="395"/>
      <c r="D7" s="180" t="s">
        <v>36</v>
      </c>
      <c r="E7" s="207">
        <v>189</v>
      </c>
      <c r="F7" s="181">
        <v>1255000</v>
      </c>
      <c r="G7" s="2"/>
    </row>
    <row r="8" spans="2:8" ht="24.95" customHeight="1" x14ac:dyDescent="0.25">
      <c r="B8" s="415" t="s">
        <v>346</v>
      </c>
      <c r="C8" s="416"/>
      <c r="D8" s="266"/>
      <c r="E8" s="372">
        <v>185</v>
      </c>
      <c r="F8" s="624">
        <v>1250000</v>
      </c>
      <c r="G8" s="2"/>
    </row>
    <row r="9" spans="2:8" ht="24.95" customHeight="1" x14ac:dyDescent="0.25">
      <c r="B9" s="382" t="s">
        <v>375</v>
      </c>
      <c r="C9" s="395"/>
      <c r="D9" s="267">
        <v>5000</v>
      </c>
      <c r="E9" s="207">
        <v>130</v>
      </c>
      <c r="F9" s="370">
        <v>650000</v>
      </c>
      <c r="G9" s="2"/>
    </row>
    <row r="10" spans="2:8" ht="24.95" customHeight="1" x14ac:dyDescent="0.25">
      <c r="B10" s="382" t="s">
        <v>376</v>
      </c>
      <c r="C10" s="395"/>
      <c r="D10" s="267">
        <v>10000</v>
      </c>
      <c r="E10" s="207">
        <v>50</v>
      </c>
      <c r="F10" s="370">
        <v>500000</v>
      </c>
      <c r="G10" s="2"/>
    </row>
    <row r="11" spans="2:8" ht="24.95" customHeight="1" x14ac:dyDescent="0.25">
      <c r="B11" s="389" t="s">
        <v>192</v>
      </c>
      <c r="C11" s="408"/>
      <c r="D11" s="268">
        <v>20000</v>
      </c>
      <c r="E11" s="153">
        <v>5</v>
      </c>
      <c r="F11" s="371">
        <v>100000</v>
      </c>
      <c r="G11" s="2"/>
    </row>
    <row r="12" spans="2:8" ht="20.25" customHeight="1" x14ac:dyDescent="0.25">
      <c r="B12" s="38"/>
      <c r="C12" s="57"/>
      <c r="D12" s="57"/>
      <c r="E12" s="57"/>
      <c r="F12" s="75" t="s">
        <v>272</v>
      </c>
    </row>
  </sheetData>
  <mergeCells count="8">
    <mergeCell ref="B3:C3"/>
    <mergeCell ref="B10:C10"/>
    <mergeCell ref="B11:C11"/>
    <mergeCell ref="B5:C5"/>
    <mergeCell ref="B6:C6"/>
    <mergeCell ref="B7:C7"/>
    <mergeCell ref="B8:C8"/>
    <mergeCell ref="B9:C9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M28"/>
  <sheetViews>
    <sheetView view="pageBreakPreview" topLeftCell="A10" zoomScale="85" zoomScaleNormal="100" zoomScaleSheetLayoutView="85" workbookViewId="0">
      <selection activeCell="E20" sqref="E20:L20"/>
    </sheetView>
  </sheetViews>
  <sheetFormatPr defaultColWidth="9" defaultRowHeight="21" customHeight="1" x14ac:dyDescent="0.25"/>
  <cols>
    <col min="1" max="2" width="3.59765625" style="57" customWidth="1"/>
    <col min="3" max="3" width="13.73046875" style="57" customWidth="1"/>
    <col min="4" max="9" width="8.59765625" style="57" customWidth="1"/>
    <col min="10" max="12" width="16.59765625" style="57" customWidth="1"/>
    <col min="13" max="13" width="14.59765625" style="8" customWidth="1"/>
    <col min="14" max="34" width="10.59765625" style="8" customWidth="1"/>
    <col min="35" max="37" width="7.59765625" style="8" customWidth="1"/>
    <col min="38" max="16384" width="9" style="8"/>
  </cols>
  <sheetData>
    <row r="1" spans="1:13" ht="21" customHeight="1" x14ac:dyDescent="0.25">
      <c r="B1" s="38"/>
      <c r="C1" s="38"/>
      <c r="E1" s="68"/>
      <c r="G1" s="73"/>
      <c r="H1" s="73"/>
      <c r="I1" s="73"/>
      <c r="L1" s="417"/>
      <c r="M1" s="417"/>
    </row>
    <row r="2" spans="1:13" ht="21" customHeight="1" x14ac:dyDescent="0.25">
      <c r="B2" s="38"/>
      <c r="C2" s="38"/>
    </row>
    <row r="3" spans="1:13" ht="12.75" x14ac:dyDescent="0.25">
      <c r="B3" s="38"/>
      <c r="C3" s="222" t="s">
        <v>66</v>
      </c>
      <c r="L3" s="224" t="s">
        <v>55</v>
      </c>
      <c r="M3" s="28"/>
    </row>
    <row r="4" spans="1:13" s="7" customFormat="1" ht="21" customHeight="1" x14ac:dyDescent="0.25">
      <c r="A4" s="68"/>
      <c r="B4" s="418" t="s">
        <v>67</v>
      </c>
      <c r="C4" s="419"/>
      <c r="D4" s="418" t="s">
        <v>2</v>
      </c>
      <c r="E4" s="422"/>
      <c r="F4" s="424" t="s">
        <v>68</v>
      </c>
      <c r="G4" s="425"/>
      <c r="H4" s="418" t="s">
        <v>69</v>
      </c>
      <c r="I4" s="422"/>
      <c r="J4" s="249" t="s">
        <v>70</v>
      </c>
      <c r="K4" s="249" t="s">
        <v>71</v>
      </c>
      <c r="L4" s="234" t="s">
        <v>72</v>
      </c>
      <c r="M4" s="1"/>
    </row>
    <row r="5" spans="1:13" s="7" customFormat="1" ht="21" customHeight="1" x14ac:dyDescent="0.25">
      <c r="A5" s="68"/>
      <c r="B5" s="420"/>
      <c r="C5" s="421"/>
      <c r="D5" s="420"/>
      <c r="E5" s="423"/>
      <c r="F5" s="426"/>
      <c r="G5" s="427"/>
      <c r="H5" s="420" t="s">
        <v>73</v>
      </c>
      <c r="I5" s="423"/>
      <c r="J5" s="76" t="s">
        <v>164</v>
      </c>
      <c r="K5" s="76" t="s">
        <v>165</v>
      </c>
      <c r="L5" s="235" t="s">
        <v>166</v>
      </c>
      <c r="M5" s="1"/>
    </row>
    <row r="6" spans="1:13" s="7" customFormat="1" ht="21" customHeight="1" x14ac:dyDescent="0.25">
      <c r="A6" s="68"/>
      <c r="B6" s="387" t="s">
        <v>336</v>
      </c>
      <c r="C6" s="388"/>
      <c r="D6" s="382" t="s">
        <v>167</v>
      </c>
      <c r="E6" s="395"/>
      <c r="F6" s="208">
        <v>106</v>
      </c>
      <c r="G6" s="148">
        <v>17</v>
      </c>
      <c r="H6" s="445">
        <v>14</v>
      </c>
      <c r="I6" s="446"/>
      <c r="J6" s="207">
        <v>21</v>
      </c>
      <c r="K6" s="207">
        <v>34</v>
      </c>
      <c r="L6" s="269">
        <v>37</v>
      </c>
      <c r="M6" s="1"/>
    </row>
    <row r="7" spans="1:13" s="7" customFormat="1" ht="21" customHeight="1" x14ac:dyDescent="0.25">
      <c r="A7" s="68"/>
      <c r="B7" s="382"/>
      <c r="C7" s="383"/>
      <c r="D7" s="382" t="s">
        <v>168</v>
      </c>
      <c r="E7" s="395"/>
      <c r="F7" s="208">
        <v>16</v>
      </c>
      <c r="G7" s="148">
        <v>2</v>
      </c>
      <c r="H7" s="377">
        <v>1</v>
      </c>
      <c r="I7" s="378"/>
      <c r="J7" s="207">
        <v>1</v>
      </c>
      <c r="K7" s="207">
        <v>2</v>
      </c>
      <c r="L7" s="269">
        <v>12</v>
      </c>
      <c r="M7" s="1"/>
    </row>
    <row r="8" spans="1:13" s="7" customFormat="1" ht="21" customHeight="1" x14ac:dyDescent="0.25">
      <c r="A8" s="68"/>
      <c r="B8" s="389"/>
      <c r="C8" s="390"/>
      <c r="D8" s="389" t="s">
        <v>169</v>
      </c>
      <c r="E8" s="408"/>
      <c r="F8" s="284">
        <v>90</v>
      </c>
      <c r="G8" s="149">
        <v>15</v>
      </c>
      <c r="H8" s="401">
        <v>13</v>
      </c>
      <c r="I8" s="402"/>
      <c r="J8" s="153">
        <v>20</v>
      </c>
      <c r="K8" s="153">
        <v>32</v>
      </c>
      <c r="L8" s="270">
        <v>25</v>
      </c>
      <c r="M8" s="1"/>
    </row>
    <row r="9" spans="1:13" s="7" customFormat="1" ht="21" customHeight="1" x14ac:dyDescent="0.25">
      <c r="A9" s="68"/>
      <c r="B9" s="387" t="s">
        <v>297</v>
      </c>
      <c r="C9" s="407"/>
      <c r="D9" s="382" t="s">
        <v>167</v>
      </c>
      <c r="E9" s="395"/>
      <c r="F9" s="208">
        <v>116</v>
      </c>
      <c r="G9" s="148">
        <v>15</v>
      </c>
      <c r="H9" s="445">
        <v>14</v>
      </c>
      <c r="I9" s="446"/>
      <c r="J9" s="207">
        <v>23</v>
      </c>
      <c r="K9" s="207">
        <v>38</v>
      </c>
      <c r="L9" s="269">
        <v>41</v>
      </c>
      <c r="M9" s="1"/>
    </row>
    <row r="10" spans="1:13" s="7" customFormat="1" ht="21" customHeight="1" x14ac:dyDescent="0.25">
      <c r="A10" s="68"/>
      <c r="B10" s="382"/>
      <c r="C10" s="395"/>
      <c r="D10" s="382" t="s">
        <v>168</v>
      </c>
      <c r="E10" s="395"/>
      <c r="F10" s="208">
        <v>20</v>
      </c>
      <c r="G10" s="148">
        <v>1</v>
      </c>
      <c r="H10" s="377">
        <v>1</v>
      </c>
      <c r="I10" s="378"/>
      <c r="J10" s="207">
        <v>1</v>
      </c>
      <c r="K10" s="207">
        <v>3</v>
      </c>
      <c r="L10" s="269">
        <v>15</v>
      </c>
      <c r="M10" s="1"/>
    </row>
    <row r="11" spans="1:13" s="7" customFormat="1" ht="21" customHeight="1" x14ac:dyDescent="0.25">
      <c r="A11" s="68"/>
      <c r="B11" s="389"/>
      <c r="C11" s="408"/>
      <c r="D11" s="389" t="s">
        <v>169</v>
      </c>
      <c r="E11" s="408"/>
      <c r="F11" s="284">
        <v>96</v>
      </c>
      <c r="G11" s="149">
        <v>14</v>
      </c>
      <c r="H11" s="401">
        <v>13</v>
      </c>
      <c r="I11" s="402"/>
      <c r="J11" s="153">
        <v>22</v>
      </c>
      <c r="K11" s="153">
        <v>35</v>
      </c>
      <c r="L11" s="270">
        <v>26</v>
      </c>
      <c r="M11" s="1"/>
    </row>
    <row r="12" spans="1:13" s="7" customFormat="1" ht="21" customHeight="1" x14ac:dyDescent="0.25">
      <c r="A12" s="68"/>
      <c r="B12" s="387" t="s">
        <v>324</v>
      </c>
      <c r="C12" s="407"/>
      <c r="D12" s="382" t="s">
        <v>167</v>
      </c>
      <c r="E12" s="395"/>
      <c r="F12" s="208">
        <v>108</v>
      </c>
      <c r="G12" s="148">
        <v>15</v>
      </c>
      <c r="H12" s="445">
        <v>13</v>
      </c>
      <c r="I12" s="446"/>
      <c r="J12" s="207">
        <v>25</v>
      </c>
      <c r="K12" s="207">
        <v>36</v>
      </c>
      <c r="L12" s="207">
        <v>34</v>
      </c>
      <c r="M12" s="1"/>
    </row>
    <row r="13" spans="1:13" s="7" customFormat="1" ht="21" customHeight="1" x14ac:dyDescent="0.25">
      <c r="A13" s="68"/>
      <c r="B13" s="382"/>
      <c r="C13" s="395"/>
      <c r="D13" s="382" t="s">
        <v>168</v>
      </c>
      <c r="E13" s="395"/>
      <c r="F13" s="208">
        <v>18</v>
      </c>
      <c r="G13" s="148">
        <v>1</v>
      </c>
      <c r="H13" s="377">
        <v>1</v>
      </c>
      <c r="I13" s="378"/>
      <c r="J13" s="207">
        <v>2</v>
      </c>
      <c r="K13" s="207">
        <v>2</v>
      </c>
      <c r="L13" s="269">
        <v>13</v>
      </c>
      <c r="M13" s="1"/>
    </row>
    <row r="14" spans="1:13" s="7" customFormat="1" ht="21" customHeight="1" x14ac:dyDescent="0.25">
      <c r="A14" s="68"/>
      <c r="B14" s="389"/>
      <c r="C14" s="408"/>
      <c r="D14" s="389" t="s">
        <v>169</v>
      </c>
      <c r="E14" s="408"/>
      <c r="F14" s="284">
        <v>90</v>
      </c>
      <c r="G14" s="149">
        <v>14</v>
      </c>
      <c r="H14" s="401">
        <v>12</v>
      </c>
      <c r="I14" s="402"/>
      <c r="J14" s="153">
        <v>23</v>
      </c>
      <c r="K14" s="153">
        <v>34</v>
      </c>
      <c r="L14" s="270">
        <v>21</v>
      </c>
      <c r="M14" s="1"/>
    </row>
    <row r="15" spans="1:13" s="7" customFormat="1" ht="21" customHeight="1" x14ac:dyDescent="0.25">
      <c r="A15" s="68"/>
      <c r="B15" s="380" t="s">
        <v>337</v>
      </c>
      <c r="C15" s="414"/>
      <c r="D15" s="380" t="s">
        <v>167</v>
      </c>
      <c r="E15" s="414"/>
      <c r="F15" s="208">
        <v>108</v>
      </c>
      <c r="G15" s="148">
        <v>14</v>
      </c>
      <c r="H15" s="447">
        <v>13</v>
      </c>
      <c r="I15" s="448"/>
      <c r="J15" s="324">
        <v>21</v>
      </c>
      <c r="K15" s="324">
        <v>33</v>
      </c>
      <c r="L15" s="324">
        <v>41</v>
      </c>
      <c r="M15" s="1"/>
    </row>
    <row r="16" spans="1:13" s="7" customFormat="1" ht="21" customHeight="1" x14ac:dyDescent="0.25">
      <c r="A16" s="68"/>
      <c r="B16" s="415"/>
      <c r="C16" s="416"/>
      <c r="D16" s="382" t="s">
        <v>168</v>
      </c>
      <c r="E16" s="395"/>
      <c r="F16" s="208">
        <v>13</v>
      </c>
      <c r="G16" s="148">
        <v>1</v>
      </c>
      <c r="H16" s="377">
        <v>1</v>
      </c>
      <c r="I16" s="378"/>
      <c r="J16" s="207">
        <v>1</v>
      </c>
      <c r="K16" s="207">
        <v>0</v>
      </c>
      <c r="L16" s="322">
        <v>11</v>
      </c>
      <c r="M16" s="1"/>
    </row>
    <row r="17" spans="1:13" s="7" customFormat="1" ht="21" customHeight="1" x14ac:dyDescent="0.25">
      <c r="A17" s="68"/>
      <c r="B17" s="409"/>
      <c r="C17" s="410"/>
      <c r="D17" s="389" t="s">
        <v>169</v>
      </c>
      <c r="E17" s="408"/>
      <c r="F17" s="329">
        <v>95</v>
      </c>
      <c r="G17" s="149">
        <v>13</v>
      </c>
      <c r="H17" s="401">
        <v>12</v>
      </c>
      <c r="I17" s="402"/>
      <c r="J17" s="153">
        <v>20</v>
      </c>
      <c r="K17" s="153">
        <v>33</v>
      </c>
      <c r="L17" s="323">
        <v>30</v>
      </c>
      <c r="M17" s="1"/>
    </row>
    <row r="18" spans="1:13" s="6" customFormat="1" ht="13.5" customHeight="1" x14ac:dyDescent="0.2">
      <c r="A18" s="39"/>
      <c r="B18" s="4" t="s">
        <v>74</v>
      </c>
      <c r="C18" s="32"/>
      <c r="D18" s="32"/>
      <c r="E18" s="32"/>
      <c r="F18" s="32"/>
      <c r="G18" s="32"/>
      <c r="H18" s="32"/>
      <c r="I18" s="435" t="s">
        <v>271</v>
      </c>
      <c r="J18" s="435"/>
      <c r="K18" s="435"/>
      <c r="L18" s="435"/>
      <c r="M18" s="32"/>
    </row>
    <row r="19" spans="1:13" ht="12.75" x14ac:dyDescent="0.25">
      <c r="B19" s="82"/>
      <c r="C19" s="82"/>
      <c r="D19" s="2"/>
      <c r="E19" s="2"/>
      <c r="F19" s="2"/>
      <c r="G19" s="2"/>
      <c r="H19" s="2"/>
      <c r="I19" s="2"/>
      <c r="J19" s="444"/>
      <c r="K19" s="444"/>
      <c r="L19" s="444"/>
      <c r="M19" s="30"/>
    </row>
    <row r="20" spans="1:13" ht="12.75" x14ac:dyDescent="0.25">
      <c r="B20" s="82"/>
      <c r="C20" s="82"/>
      <c r="D20" s="83"/>
      <c r="E20" s="442"/>
      <c r="F20" s="443"/>
      <c r="G20" s="443"/>
      <c r="H20" s="443"/>
      <c r="I20" s="443"/>
      <c r="J20" s="443"/>
      <c r="K20" s="443"/>
      <c r="L20" s="443"/>
      <c r="M20" s="35"/>
    </row>
    <row r="21" spans="1:13" ht="12.75" x14ac:dyDescent="0.25">
      <c r="B21" s="82"/>
      <c r="C21" s="241" t="s">
        <v>75</v>
      </c>
      <c r="D21" s="2"/>
      <c r="E21" s="2"/>
      <c r="F21" s="2"/>
      <c r="G21" s="2"/>
      <c r="H21" s="2"/>
      <c r="I21" s="2"/>
      <c r="J21" s="394" t="s">
        <v>76</v>
      </c>
      <c r="K21" s="394"/>
      <c r="L21" s="394"/>
      <c r="M21" s="30"/>
    </row>
    <row r="22" spans="1:13" s="7" customFormat="1" ht="21" customHeight="1" x14ac:dyDescent="0.25">
      <c r="A22" s="68"/>
      <c r="B22" s="387" t="s">
        <v>67</v>
      </c>
      <c r="C22" s="388"/>
      <c r="D22" s="376" t="s">
        <v>68</v>
      </c>
      <c r="E22" s="376"/>
      <c r="F22" s="433" t="s">
        <v>77</v>
      </c>
      <c r="G22" s="434"/>
      <c r="H22" s="433" t="s">
        <v>78</v>
      </c>
      <c r="I22" s="434"/>
      <c r="J22" s="438" t="s">
        <v>79</v>
      </c>
      <c r="K22" s="84" t="s">
        <v>80</v>
      </c>
      <c r="L22" s="440" t="s">
        <v>81</v>
      </c>
      <c r="M22" s="33"/>
    </row>
    <row r="23" spans="1:13" s="17" customFormat="1" ht="21" customHeight="1" x14ac:dyDescent="0.25">
      <c r="A23" s="70"/>
      <c r="B23" s="389"/>
      <c r="C23" s="390"/>
      <c r="D23" s="432"/>
      <c r="E23" s="432"/>
      <c r="F23" s="401" t="s">
        <v>82</v>
      </c>
      <c r="G23" s="402"/>
      <c r="H23" s="436" t="s">
        <v>83</v>
      </c>
      <c r="I23" s="437"/>
      <c r="J23" s="439"/>
      <c r="K23" s="85" t="s">
        <v>84</v>
      </c>
      <c r="L23" s="441"/>
      <c r="M23" s="31"/>
    </row>
    <row r="24" spans="1:13" s="7" customFormat="1" ht="21" customHeight="1" x14ac:dyDescent="0.25">
      <c r="A24" s="68"/>
      <c r="B24" s="382" t="s">
        <v>338</v>
      </c>
      <c r="C24" s="383"/>
      <c r="D24" s="412">
        <v>5249</v>
      </c>
      <c r="E24" s="412"/>
      <c r="F24" s="430">
        <v>934</v>
      </c>
      <c r="G24" s="431"/>
      <c r="H24" s="430">
        <v>1266</v>
      </c>
      <c r="I24" s="431"/>
      <c r="J24" s="197">
        <v>3049</v>
      </c>
      <c r="K24" s="150">
        <v>1523</v>
      </c>
      <c r="L24" s="202">
        <v>1</v>
      </c>
      <c r="M24" s="33"/>
    </row>
    <row r="25" spans="1:13" s="7" customFormat="1" ht="21" customHeight="1" x14ac:dyDescent="0.25">
      <c r="A25" s="68"/>
      <c r="B25" s="382" t="s">
        <v>298</v>
      </c>
      <c r="C25" s="413"/>
      <c r="D25" s="412">
        <v>5142</v>
      </c>
      <c r="E25" s="412"/>
      <c r="F25" s="430">
        <v>890</v>
      </c>
      <c r="G25" s="431"/>
      <c r="H25" s="430">
        <v>1071</v>
      </c>
      <c r="I25" s="431"/>
      <c r="J25" s="197">
        <v>3181</v>
      </c>
      <c r="K25" s="150">
        <v>1601</v>
      </c>
      <c r="L25" s="202">
        <v>1</v>
      </c>
      <c r="M25" s="33"/>
    </row>
    <row r="26" spans="1:13" s="7" customFormat="1" ht="21" customHeight="1" x14ac:dyDescent="0.25">
      <c r="A26" s="68"/>
      <c r="B26" s="382" t="s">
        <v>325</v>
      </c>
      <c r="C26" s="395"/>
      <c r="D26" s="412">
        <v>5103</v>
      </c>
      <c r="E26" s="412"/>
      <c r="F26" s="430">
        <v>866</v>
      </c>
      <c r="G26" s="431"/>
      <c r="H26" s="430">
        <v>973</v>
      </c>
      <c r="I26" s="431"/>
      <c r="J26" s="197">
        <v>3264</v>
      </c>
      <c r="K26" s="150">
        <v>1636</v>
      </c>
      <c r="L26" s="202">
        <v>1</v>
      </c>
      <c r="M26" s="33"/>
    </row>
    <row r="27" spans="1:13" s="7" customFormat="1" ht="21" customHeight="1" x14ac:dyDescent="0.25">
      <c r="A27" s="68"/>
      <c r="B27" s="409" t="s">
        <v>372</v>
      </c>
      <c r="C27" s="410"/>
      <c r="D27" s="411">
        <v>5045</v>
      </c>
      <c r="E27" s="411"/>
      <c r="F27" s="428">
        <v>806</v>
      </c>
      <c r="G27" s="429"/>
      <c r="H27" s="428">
        <v>915</v>
      </c>
      <c r="I27" s="429"/>
      <c r="J27" s="373">
        <v>3324</v>
      </c>
      <c r="K27" s="374">
        <v>1638</v>
      </c>
      <c r="L27" s="352">
        <v>1</v>
      </c>
      <c r="M27" s="33"/>
    </row>
    <row r="28" spans="1:13" s="18" customFormat="1" ht="15" customHeight="1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75"/>
      <c r="K28" s="75"/>
      <c r="L28" s="75" t="s">
        <v>272</v>
      </c>
      <c r="M28" s="15"/>
    </row>
  </sheetData>
  <mergeCells count="62">
    <mergeCell ref="H9:I9"/>
    <mergeCell ref="D10:E10"/>
    <mergeCell ref="H10:I10"/>
    <mergeCell ref="D11:E11"/>
    <mergeCell ref="H11:I11"/>
    <mergeCell ref="H6:I6"/>
    <mergeCell ref="D7:E7"/>
    <mergeCell ref="H7:I7"/>
    <mergeCell ref="D8:E8"/>
    <mergeCell ref="H8:I8"/>
    <mergeCell ref="H15:I15"/>
    <mergeCell ref="D16:E16"/>
    <mergeCell ref="H16:I16"/>
    <mergeCell ref="D17:E17"/>
    <mergeCell ref="H17:I17"/>
    <mergeCell ref="D15:E15"/>
    <mergeCell ref="H12:I12"/>
    <mergeCell ref="D13:E13"/>
    <mergeCell ref="H13:I13"/>
    <mergeCell ref="D14:E14"/>
    <mergeCell ref="H14:I14"/>
    <mergeCell ref="D12:E12"/>
    <mergeCell ref="I18:L18"/>
    <mergeCell ref="H22:I22"/>
    <mergeCell ref="J21:L21"/>
    <mergeCell ref="H23:I23"/>
    <mergeCell ref="J22:J23"/>
    <mergeCell ref="L22:L23"/>
    <mergeCell ref="E20:L20"/>
    <mergeCell ref="J19:L19"/>
    <mergeCell ref="H27:I27"/>
    <mergeCell ref="H26:I26"/>
    <mergeCell ref="B22:C23"/>
    <mergeCell ref="D22:E23"/>
    <mergeCell ref="F22:G22"/>
    <mergeCell ref="F23:G23"/>
    <mergeCell ref="F27:G27"/>
    <mergeCell ref="F26:G26"/>
    <mergeCell ref="H25:I25"/>
    <mergeCell ref="H24:I24"/>
    <mergeCell ref="D25:E25"/>
    <mergeCell ref="F25:G25"/>
    <mergeCell ref="D24:E24"/>
    <mergeCell ref="F24:G24"/>
    <mergeCell ref="L1:M1"/>
    <mergeCell ref="B4:C5"/>
    <mergeCell ref="D4:E5"/>
    <mergeCell ref="F4:G5"/>
    <mergeCell ref="H4:I4"/>
    <mergeCell ref="H5:I5"/>
    <mergeCell ref="B6:C8"/>
    <mergeCell ref="D6:E6"/>
    <mergeCell ref="B9:C11"/>
    <mergeCell ref="D9:E9"/>
    <mergeCell ref="B27:C27"/>
    <mergeCell ref="D27:E27"/>
    <mergeCell ref="B26:C26"/>
    <mergeCell ref="D26:E26"/>
    <mergeCell ref="B25:C25"/>
    <mergeCell ref="B24:C24"/>
    <mergeCell ref="B15:C17"/>
    <mergeCell ref="B12:C14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>
    <evenHeader>&amp;R&amp;"ＭＳ 明朝,標準"- &amp;P -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J20"/>
  <sheetViews>
    <sheetView view="pageBreakPreview" zoomScale="85" zoomScaleNormal="100" zoomScaleSheetLayoutView="85" workbookViewId="0">
      <selection activeCell="D6" sqref="D6:F18"/>
    </sheetView>
  </sheetViews>
  <sheetFormatPr defaultColWidth="9" defaultRowHeight="26.1" customHeight="1" x14ac:dyDescent="0.25"/>
  <cols>
    <col min="1" max="2" width="3.59765625" style="57" customWidth="1"/>
    <col min="3" max="3" width="17.1328125" style="57" customWidth="1"/>
    <col min="4" max="6" width="22.59765625" style="57" customWidth="1"/>
    <col min="7" max="35" width="10.59765625" style="8" customWidth="1"/>
    <col min="36" max="38" width="7.59765625" style="8" customWidth="1"/>
    <col min="39" max="16384" width="9" style="8"/>
  </cols>
  <sheetData>
    <row r="1" spans="1:10" ht="12.75" x14ac:dyDescent="0.25">
      <c r="B1" s="38"/>
      <c r="C1" s="222" t="s">
        <v>85</v>
      </c>
      <c r="F1" s="71" t="s">
        <v>1</v>
      </c>
      <c r="G1" s="16"/>
      <c r="H1" s="16"/>
      <c r="I1" s="16"/>
    </row>
    <row r="2" spans="1:10" s="7" customFormat="1" ht="29.1" customHeight="1" x14ac:dyDescent="0.25">
      <c r="A2" s="68"/>
      <c r="B2" s="449" t="s">
        <v>86</v>
      </c>
      <c r="C2" s="450"/>
      <c r="D2" s="250" t="s">
        <v>87</v>
      </c>
      <c r="E2" s="250" t="s">
        <v>88</v>
      </c>
      <c r="F2" s="273" t="s">
        <v>89</v>
      </c>
      <c r="H2" s="11"/>
      <c r="J2" s="11"/>
    </row>
    <row r="3" spans="1:10" ht="29.1" customHeight="1" x14ac:dyDescent="0.25">
      <c r="B3" s="387" t="s">
        <v>339</v>
      </c>
      <c r="C3" s="407"/>
      <c r="D3" s="157">
        <v>21696</v>
      </c>
      <c r="E3" s="157">
        <v>4400</v>
      </c>
      <c r="F3" s="151">
        <v>26096</v>
      </c>
    </row>
    <row r="4" spans="1:10" ht="29.1" customHeight="1" x14ac:dyDescent="0.25">
      <c r="B4" s="382" t="s">
        <v>340</v>
      </c>
      <c r="C4" s="395"/>
      <c r="D4" s="157">
        <v>20945</v>
      </c>
      <c r="E4" s="157">
        <v>4321</v>
      </c>
      <c r="F4" s="151">
        <v>25266</v>
      </c>
    </row>
    <row r="5" spans="1:10" ht="29.1" customHeight="1" x14ac:dyDescent="0.25">
      <c r="B5" s="382" t="s">
        <v>341</v>
      </c>
      <c r="C5" s="395"/>
      <c r="D5" s="157">
        <v>22490</v>
      </c>
      <c r="E5" s="157">
        <v>3857</v>
      </c>
      <c r="F5" s="151">
        <v>26347</v>
      </c>
    </row>
    <row r="6" spans="1:10" ht="29.1" customHeight="1" x14ac:dyDescent="0.25">
      <c r="B6" s="415" t="s">
        <v>342</v>
      </c>
      <c r="C6" s="416"/>
      <c r="D6" s="255">
        <f>SUM(D7:D18)</f>
        <v>22744</v>
      </c>
      <c r="E6" s="255">
        <f>SUM(E7:E18)</f>
        <v>4196</v>
      </c>
      <c r="F6" s="255">
        <f>SUM(F7:F18)</f>
        <v>26940</v>
      </c>
    </row>
    <row r="7" spans="1:10" ht="29.1" customHeight="1" x14ac:dyDescent="0.25">
      <c r="B7" s="382" t="s">
        <v>299</v>
      </c>
      <c r="C7" s="395"/>
      <c r="D7" s="157">
        <f>433+1505</f>
        <v>1938</v>
      </c>
      <c r="E7" s="157">
        <v>532</v>
      </c>
      <c r="F7" s="255">
        <f t="shared" ref="F7:F18" si="0">D7+E7</f>
        <v>2470</v>
      </c>
    </row>
    <row r="8" spans="1:10" ht="29.1" customHeight="1" x14ac:dyDescent="0.25">
      <c r="B8" s="382" t="s">
        <v>300</v>
      </c>
      <c r="C8" s="395"/>
      <c r="D8" s="157">
        <f>363+1435</f>
        <v>1798</v>
      </c>
      <c r="E8" s="157">
        <v>300</v>
      </c>
      <c r="F8" s="255">
        <f t="shared" si="0"/>
        <v>2098</v>
      </c>
    </row>
    <row r="9" spans="1:10" ht="29.1" customHeight="1" x14ac:dyDescent="0.25">
      <c r="B9" s="382" t="s">
        <v>301</v>
      </c>
      <c r="C9" s="395"/>
      <c r="D9" s="157">
        <f>402+1546</f>
        <v>1948</v>
      </c>
      <c r="E9" s="157">
        <v>298</v>
      </c>
      <c r="F9" s="255">
        <f t="shared" si="0"/>
        <v>2246</v>
      </c>
    </row>
    <row r="10" spans="1:10" ht="29.1" customHeight="1" x14ac:dyDescent="0.25">
      <c r="B10" s="382" t="s">
        <v>302</v>
      </c>
      <c r="C10" s="395"/>
      <c r="D10" s="157">
        <f>427+1572</f>
        <v>1999</v>
      </c>
      <c r="E10" s="157">
        <v>642</v>
      </c>
      <c r="F10" s="255">
        <f t="shared" si="0"/>
        <v>2641</v>
      </c>
    </row>
    <row r="11" spans="1:10" ht="29.1" customHeight="1" x14ac:dyDescent="0.25">
      <c r="B11" s="382" t="s">
        <v>303</v>
      </c>
      <c r="C11" s="395"/>
      <c r="D11" s="157">
        <f>422+1574</f>
        <v>1996</v>
      </c>
      <c r="E11" s="157">
        <v>348</v>
      </c>
      <c r="F11" s="255">
        <f t="shared" si="0"/>
        <v>2344</v>
      </c>
    </row>
    <row r="12" spans="1:10" ht="29.1" customHeight="1" x14ac:dyDescent="0.25">
      <c r="B12" s="382" t="s">
        <v>304</v>
      </c>
      <c r="C12" s="395"/>
      <c r="D12" s="157">
        <f>385+1528</f>
        <v>1913</v>
      </c>
      <c r="E12" s="157">
        <v>469</v>
      </c>
      <c r="F12" s="255">
        <f t="shared" si="0"/>
        <v>2382</v>
      </c>
    </row>
    <row r="13" spans="1:10" ht="29.1" customHeight="1" x14ac:dyDescent="0.25">
      <c r="B13" s="382" t="s">
        <v>305</v>
      </c>
      <c r="C13" s="395"/>
      <c r="D13" s="157">
        <f>174+653</f>
        <v>827</v>
      </c>
      <c r="E13" s="157">
        <v>273</v>
      </c>
      <c r="F13" s="255">
        <f t="shared" si="0"/>
        <v>1100</v>
      </c>
    </row>
    <row r="14" spans="1:10" ht="29.1" customHeight="1" x14ac:dyDescent="0.25">
      <c r="B14" s="382" t="s">
        <v>306</v>
      </c>
      <c r="C14" s="395"/>
      <c r="D14" s="157">
        <f>428+1622</f>
        <v>2050</v>
      </c>
      <c r="E14" s="157">
        <v>335</v>
      </c>
      <c r="F14" s="255">
        <f t="shared" si="0"/>
        <v>2385</v>
      </c>
    </row>
    <row r="15" spans="1:10" ht="29.1" customHeight="1" x14ac:dyDescent="0.25">
      <c r="B15" s="382" t="s">
        <v>307</v>
      </c>
      <c r="C15" s="395"/>
      <c r="D15" s="157">
        <f>439+1828</f>
        <v>2267</v>
      </c>
      <c r="E15" s="157">
        <v>211</v>
      </c>
      <c r="F15" s="255">
        <f t="shared" si="0"/>
        <v>2478</v>
      </c>
    </row>
    <row r="16" spans="1:10" ht="29.1" customHeight="1" x14ac:dyDescent="0.25">
      <c r="B16" s="382" t="s">
        <v>308</v>
      </c>
      <c r="C16" s="395"/>
      <c r="D16" s="157">
        <f>373+1333</f>
        <v>1706</v>
      </c>
      <c r="E16" s="157">
        <v>343</v>
      </c>
      <c r="F16" s="255">
        <f t="shared" si="0"/>
        <v>2049</v>
      </c>
    </row>
    <row r="17" spans="2:6" ht="29.1" customHeight="1" x14ac:dyDescent="0.25">
      <c r="B17" s="382" t="s">
        <v>309</v>
      </c>
      <c r="C17" s="395"/>
      <c r="D17" s="157">
        <f>393+1702</f>
        <v>2095</v>
      </c>
      <c r="E17" s="157">
        <v>239</v>
      </c>
      <c r="F17" s="255">
        <f t="shared" si="0"/>
        <v>2334</v>
      </c>
    </row>
    <row r="18" spans="2:6" ht="29.1" customHeight="1" x14ac:dyDescent="0.25">
      <c r="B18" s="389" t="s">
        <v>273</v>
      </c>
      <c r="C18" s="408"/>
      <c r="D18" s="130">
        <f>416+1791</f>
        <v>2207</v>
      </c>
      <c r="E18" s="130">
        <v>206</v>
      </c>
      <c r="F18" s="263">
        <f t="shared" si="0"/>
        <v>2413</v>
      </c>
    </row>
    <row r="19" spans="2:6" ht="12.75" x14ac:dyDescent="0.25">
      <c r="F19" s="225" t="s">
        <v>272</v>
      </c>
    </row>
    <row r="20" spans="2:6" ht="42" customHeight="1" x14ac:dyDescent="0.25"/>
  </sheetData>
  <mergeCells count="17">
    <mergeCell ref="B16:C16"/>
    <mergeCell ref="B17:C17"/>
    <mergeCell ref="B18:C18"/>
    <mergeCell ref="B11:C11"/>
    <mergeCell ref="B12:C12"/>
    <mergeCell ref="B13:C13"/>
    <mergeCell ref="B14:C14"/>
    <mergeCell ref="B15:C15"/>
    <mergeCell ref="B8:C8"/>
    <mergeCell ref="B9:C9"/>
    <mergeCell ref="B10:C10"/>
    <mergeCell ref="B7:C7"/>
    <mergeCell ref="B2:C2"/>
    <mergeCell ref="B6:C6"/>
    <mergeCell ref="B3:C3"/>
    <mergeCell ref="B4:C4"/>
    <mergeCell ref="B5:C5"/>
  </mergeCells>
  <phoneticPr fontId="2"/>
  <pageMargins left="0.39370078740157483" right="0.39370078740157483" top="0.78740157480314965" bottom="0.39370078740157483" header="0.39370078740157483" footer="0.39370078740157483"/>
  <pageSetup paperSize="9" scale="97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P34"/>
  <sheetViews>
    <sheetView view="pageBreakPreview" topLeftCell="A16" zoomScale="85" zoomScaleNormal="90" zoomScaleSheetLayoutView="85" workbookViewId="0">
      <selection activeCell="D29" sqref="D29:O30"/>
    </sheetView>
  </sheetViews>
  <sheetFormatPr defaultColWidth="9" defaultRowHeight="21" customHeight="1" x14ac:dyDescent="0.25"/>
  <cols>
    <col min="1" max="1" width="3.59765625" style="57" customWidth="1"/>
    <col min="2" max="2" width="9.265625" style="57" customWidth="1"/>
    <col min="3" max="3" width="9.1328125" style="57" customWidth="1"/>
    <col min="4" max="15" width="9.46484375" style="57" customWidth="1"/>
    <col min="16" max="51" width="7.265625" style="8" customWidth="1"/>
    <col min="52" max="16384" width="9" style="8"/>
  </cols>
  <sheetData>
    <row r="1" spans="1:15" ht="42" customHeight="1" x14ac:dyDescent="0.25">
      <c r="B1" s="68"/>
      <c r="C1" s="68"/>
      <c r="E1" s="37"/>
      <c r="F1" s="68"/>
    </row>
    <row r="2" spans="1:15" ht="12.75" x14ac:dyDescent="0.25">
      <c r="B2" s="222" t="s">
        <v>193</v>
      </c>
      <c r="C2" s="222"/>
    </row>
    <row r="3" spans="1:15" ht="12.75" x14ac:dyDescent="0.25">
      <c r="B3" s="222" t="s">
        <v>142</v>
      </c>
      <c r="C3" s="222"/>
      <c r="J3" s="77"/>
      <c r="K3" s="77"/>
      <c r="L3" s="77"/>
      <c r="M3" s="386" t="s">
        <v>90</v>
      </c>
      <c r="N3" s="386"/>
      <c r="O3" s="386"/>
    </row>
    <row r="4" spans="1:15" s="7" customFormat="1" ht="23.1" customHeight="1" x14ac:dyDescent="0.25">
      <c r="A4" s="68"/>
      <c r="B4" s="418" t="s">
        <v>91</v>
      </c>
      <c r="C4" s="419"/>
      <c r="D4" s="449" t="s">
        <v>123</v>
      </c>
      <c r="E4" s="450"/>
      <c r="F4" s="450"/>
      <c r="G4" s="450"/>
      <c r="H4" s="450"/>
      <c r="I4" s="450"/>
      <c r="J4" s="450"/>
      <c r="K4" s="455"/>
      <c r="L4" s="456" t="s">
        <v>124</v>
      </c>
      <c r="M4" s="456"/>
      <c r="N4" s="418" t="s">
        <v>125</v>
      </c>
      <c r="O4" s="457"/>
    </row>
    <row r="5" spans="1:15" s="7" customFormat="1" ht="23.1" customHeight="1" x14ac:dyDescent="0.25">
      <c r="A5" s="68"/>
      <c r="B5" s="420"/>
      <c r="C5" s="421"/>
      <c r="D5" s="244" t="s">
        <v>126</v>
      </c>
      <c r="E5" s="274" t="s">
        <v>40</v>
      </c>
      <c r="F5" s="250" t="s">
        <v>127</v>
      </c>
      <c r="G5" s="250" t="s">
        <v>128</v>
      </c>
      <c r="H5" s="250" t="s">
        <v>93</v>
      </c>
      <c r="I5" s="250" t="s">
        <v>129</v>
      </c>
      <c r="J5" s="250" t="s">
        <v>130</v>
      </c>
      <c r="K5" s="250" t="s">
        <v>131</v>
      </c>
      <c r="L5" s="250" t="s">
        <v>132</v>
      </c>
      <c r="M5" s="250" t="s">
        <v>133</v>
      </c>
      <c r="N5" s="458"/>
      <c r="O5" s="459"/>
    </row>
    <row r="6" spans="1:15" s="7" customFormat="1" ht="23.1" customHeight="1" x14ac:dyDescent="0.25">
      <c r="A6" s="68"/>
      <c r="B6" s="243" t="s">
        <v>134</v>
      </c>
      <c r="C6" s="239" t="s">
        <v>269</v>
      </c>
      <c r="D6" s="216">
        <v>422</v>
      </c>
      <c r="E6" s="232">
        <v>220</v>
      </c>
      <c r="F6" s="207">
        <v>8</v>
      </c>
      <c r="G6" s="207">
        <v>22</v>
      </c>
      <c r="H6" s="207">
        <v>31</v>
      </c>
      <c r="I6" s="217">
        <v>39</v>
      </c>
      <c r="J6" s="126">
        <v>61</v>
      </c>
      <c r="K6" s="126">
        <v>59</v>
      </c>
      <c r="L6" s="126">
        <v>212</v>
      </c>
      <c r="M6" s="126">
        <v>8</v>
      </c>
      <c r="N6" s="127">
        <v>35</v>
      </c>
      <c r="O6" s="128"/>
    </row>
    <row r="7" spans="1:15" s="7" customFormat="1" ht="23.1" customHeight="1" x14ac:dyDescent="0.25">
      <c r="A7" s="51"/>
      <c r="B7" s="220"/>
      <c r="C7" s="129" t="s">
        <v>288</v>
      </c>
      <c r="D7" s="216">
        <v>367</v>
      </c>
      <c r="E7" s="232">
        <v>217</v>
      </c>
      <c r="F7" s="207">
        <v>8</v>
      </c>
      <c r="G7" s="207">
        <v>25</v>
      </c>
      <c r="H7" s="207">
        <v>29</v>
      </c>
      <c r="I7" s="217">
        <v>49</v>
      </c>
      <c r="J7" s="126">
        <v>41</v>
      </c>
      <c r="K7" s="126">
        <v>65</v>
      </c>
      <c r="L7" s="126">
        <v>206</v>
      </c>
      <c r="M7" s="126">
        <v>11</v>
      </c>
      <c r="N7" s="127">
        <v>33</v>
      </c>
      <c r="O7" s="128"/>
    </row>
    <row r="8" spans="1:15" s="7" customFormat="1" ht="23.1" customHeight="1" x14ac:dyDescent="0.25">
      <c r="A8" s="51"/>
      <c r="B8" s="220"/>
      <c r="C8" s="129" t="s">
        <v>320</v>
      </c>
      <c r="D8" s="216">
        <v>337</v>
      </c>
      <c r="E8" s="232">
        <v>188</v>
      </c>
      <c r="F8" s="207">
        <v>5</v>
      </c>
      <c r="G8" s="207">
        <v>23</v>
      </c>
      <c r="H8" s="207">
        <v>24</v>
      </c>
      <c r="I8" s="217">
        <v>40</v>
      </c>
      <c r="J8" s="126">
        <v>54</v>
      </c>
      <c r="K8" s="126">
        <v>42</v>
      </c>
      <c r="L8" s="126">
        <v>180</v>
      </c>
      <c r="M8" s="126">
        <v>8</v>
      </c>
      <c r="N8" s="127">
        <v>33</v>
      </c>
      <c r="O8" s="128"/>
    </row>
    <row r="9" spans="1:15" s="7" customFormat="1" ht="23.1" customHeight="1" x14ac:dyDescent="0.25">
      <c r="A9" s="51"/>
      <c r="B9" s="256" t="s">
        <v>343</v>
      </c>
      <c r="C9" s="257" t="s">
        <v>370</v>
      </c>
      <c r="D9" s="208">
        <v>337</v>
      </c>
      <c r="E9" s="208">
        <v>199</v>
      </c>
      <c r="F9" s="208">
        <v>9</v>
      </c>
      <c r="G9" s="208">
        <v>25</v>
      </c>
      <c r="H9" s="208">
        <v>28</v>
      </c>
      <c r="I9" s="208">
        <v>37</v>
      </c>
      <c r="J9" s="208">
        <v>46</v>
      </c>
      <c r="K9" s="208">
        <v>54</v>
      </c>
      <c r="L9" s="208">
        <v>189</v>
      </c>
      <c r="M9" s="208">
        <v>10</v>
      </c>
      <c r="N9" s="208">
        <v>34</v>
      </c>
      <c r="O9" s="331"/>
    </row>
    <row r="10" spans="1:15" s="26" customFormat="1" ht="23.1" customHeight="1" x14ac:dyDescent="0.25">
      <c r="A10" s="59"/>
      <c r="B10" s="398" t="s">
        <v>194</v>
      </c>
      <c r="C10" s="454"/>
      <c r="D10" s="333">
        <v>117</v>
      </c>
      <c r="E10" s="275">
        <v>64</v>
      </c>
      <c r="F10" s="332">
        <v>5</v>
      </c>
      <c r="G10" s="332">
        <v>5</v>
      </c>
      <c r="H10" s="332">
        <v>13</v>
      </c>
      <c r="I10" s="332">
        <v>10</v>
      </c>
      <c r="J10" s="332">
        <v>16</v>
      </c>
      <c r="K10" s="332">
        <v>15</v>
      </c>
      <c r="L10" s="332">
        <v>64</v>
      </c>
      <c r="M10" s="332">
        <v>0</v>
      </c>
      <c r="N10" s="333">
        <v>11</v>
      </c>
      <c r="O10" s="334"/>
    </row>
    <row r="11" spans="1:15" s="26" customFormat="1" ht="23.1" customHeight="1" x14ac:dyDescent="0.25">
      <c r="A11" s="59"/>
      <c r="B11" s="398" t="s">
        <v>135</v>
      </c>
      <c r="C11" s="399"/>
      <c r="D11" s="333">
        <v>100</v>
      </c>
      <c r="E11" s="275">
        <v>61</v>
      </c>
      <c r="F11" s="332">
        <v>2</v>
      </c>
      <c r="G11" s="332">
        <v>7</v>
      </c>
      <c r="H11" s="332">
        <v>5</v>
      </c>
      <c r="I11" s="332">
        <v>13</v>
      </c>
      <c r="J11" s="332">
        <v>11</v>
      </c>
      <c r="K11" s="332">
        <v>23</v>
      </c>
      <c r="L11" s="332">
        <v>51</v>
      </c>
      <c r="M11" s="332">
        <v>10</v>
      </c>
      <c r="N11" s="333">
        <v>11</v>
      </c>
      <c r="O11" s="334"/>
    </row>
    <row r="12" spans="1:15" s="26" customFormat="1" ht="23.1" customHeight="1" x14ac:dyDescent="0.25">
      <c r="A12" s="59"/>
      <c r="B12" s="398" t="s">
        <v>195</v>
      </c>
      <c r="C12" s="399"/>
      <c r="D12" s="333">
        <v>120</v>
      </c>
      <c r="E12" s="275">
        <v>74</v>
      </c>
      <c r="F12" s="332">
        <v>2</v>
      </c>
      <c r="G12" s="332">
        <v>13</v>
      </c>
      <c r="H12" s="332">
        <v>10</v>
      </c>
      <c r="I12" s="332">
        <v>14</v>
      </c>
      <c r="J12" s="332">
        <v>19</v>
      </c>
      <c r="K12" s="332">
        <v>16</v>
      </c>
      <c r="L12" s="332">
        <v>74</v>
      </c>
      <c r="M12" s="332">
        <v>0</v>
      </c>
      <c r="N12" s="333">
        <v>12</v>
      </c>
      <c r="O12" s="334"/>
    </row>
    <row r="13" spans="1:15" ht="12.75" x14ac:dyDescent="0.25">
      <c r="B13" s="453" t="s">
        <v>367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</row>
    <row r="14" spans="1:15" ht="12.75" x14ac:dyDescent="0.25">
      <c r="B14" s="460"/>
      <c r="C14" s="460"/>
      <c r="D14" s="460"/>
      <c r="E14" s="460"/>
      <c r="F14" s="460"/>
      <c r="G14" s="460"/>
      <c r="H14" s="460"/>
      <c r="I14" s="460"/>
      <c r="J14" s="460"/>
      <c r="K14" s="460"/>
      <c r="L14" s="460"/>
      <c r="M14" s="460"/>
      <c r="N14" s="460"/>
      <c r="O14" s="460"/>
    </row>
    <row r="15" spans="1:15" ht="12.75" x14ac:dyDescent="0.25">
      <c r="B15" s="82"/>
      <c r="C15" s="82"/>
      <c r="D15" s="2"/>
      <c r="E15" s="2"/>
      <c r="F15" s="2"/>
      <c r="G15" s="2"/>
      <c r="H15" s="444"/>
      <c r="I15" s="444"/>
      <c r="J15" s="444"/>
      <c r="K15" s="444"/>
      <c r="L15" s="2"/>
      <c r="M15" s="444"/>
      <c r="N15" s="444"/>
      <c r="O15" s="444"/>
    </row>
    <row r="16" spans="1:15" ht="12.75" x14ac:dyDescent="0.25">
      <c r="B16" s="241" t="s">
        <v>143</v>
      </c>
      <c r="C16" s="2"/>
      <c r="D16" s="2"/>
      <c r="E16" s="451"/>
      <c r="F16" s="452"/>
      <c r="G16" s="452"/>
      <c r="H16" s="452"/>
      <c r="I16" s="452"/>
      <c r="J16" s="452"/>
      <c r="K16" s="452"/>
      <c r="L16" s="2"/>
      <c r="M16" s="394" t="s">
        <v>344</v>
      </c>
      <c r="N16" s="394"/>
      <c r="O16" s="394"/>
    </row>
    <row r="17" spans="1:15" s="7" customFormat="1" ht="23.1" customHeight="1" x14ac:dyDescent="0.25">
      <c r="A17" s="68"/>
      <c r="B17" s="387" t="s">
        <v>91</v>
      </c>
      <c r="C17" s="388"/>
      <c r="D17" s="379" t="s">
        <v>127</v>
      </c>
      <c r="E17" s="379"/>
      <c r="F17" s="379" t="s">
        <v>128</v>
      </c>
      <c r="G17" s="379"/>
      <c r="H17" s="379" t="s">
        <v>93</v>
      </c>
      <c r="I17" s="379"/>
      <c r="J17" s="379" t="s">
        <v>129</v>
      </c>
      <c r="K17" s="379"/>
      <c r="L17" s="379" t="s">
        <v>130</v>
      </c>
      <c r="M17" s="379"/>
      <c r="N17" s="379" t="s">
        <v>131</v>
      </c>
      <c r="O17" s="379"/>
    </row>
    <row r="18" spans="1:15" s="7" customFormat="1" ht="23.1" customHeight="1" x14ac:dyDescent="0.25">
      <c r="A18" s="68"/>
      <c r="B18" s="389"/>
      <c r="C18" s="390"/>
      <c r="D18" s="247" t="s">
        <v>137</v>
      </c>
      <c r="E18" s="247" t="s">
        <v>138</v>
      </c>
      <c r="F18" s="247" t="s">
        <v>137</v>
      </c>
      <c r="G18" s="247" t="s">
        <v>138</v>
      </c>
      <c r="H18" s="247" t="s">
        <v>137</v>
      </c>
      <c r="I18" s="247" t="s">
        <v>138</v>
      </c>
      <c r="J18" s="228" t="s">
        <v>137</v>
      </c>
      <c r="K18" s="247" t="s">
        <v>138</v>
      </c>
      <c r="L18" s="228" t="s">
        <v>137</v>
      </c>
      <c r="M18" s="247" t="s">
        <v>138</v>
      </c>
      <c r="N18" s="228" t="s">
        <v>137</v>
      </c>
      <c r="O18" s="247" t="s">
        <v>138</v>
      </c>
    </row>
    <row r="19" spans="1:15" s="12" customFormat="1" ht="23.1" customHeight="1" x14ac:dyDescent="0.25">
      <c r="A19" s="40"/>
      <c r="B19" s="470" t="s">
        <v>139</v>
      </c>
      <c r="C19" s="471"/>
      <c r="D19" s="335" t="s">
        <v>333</v>
      </c>
      <c r="E19" s="335" t="s">
        <v>333</v>
      </c>
      <c r="F19" s="336">
        <v>79.599999999999994</v>
      </c>
      <c r="G19" s="336">
        <v>76.599999999999994</v>
      </c>
      <c r="H19" s="337">
        <v>89</v>
      </c>
      <c r="I19" s="336">
        <v>88.2</v>
      </c>
      <c r="J19" s="83">
        <v>95.6</v>
      </c>
      <c r="K19" s="336">
        <v>95.7</v>
      </c>
      <c r="L19" s="83">
        <v>103.7</v>
      </c>
      <c r="M19" s="336">
        <v>102.9</v>
      </c>
      <c r="N19" s="83">
        <v>110.5</v>
      </c>
      <c r="O19" s="336">
        <v>107.5</v>
      </c>
    </row>
    <row r="20" spans="1:15" s="7" customFormat="1" ht="23.1" customHeight="1" x14ac:dyDescent="0.25">
      <c r="A20" s="68"/>
      <c r="B20" s="468" t="s">
        <v>140</v>
      </c>
      <c r="C20" s="469"/>
      <c r="D20" s="338">
        <v>74.099999999999994</v>
      </c>
      <c r="E20" s="338">
        <v>70</v>
      </c>
      <c r="F20" s="338">
        <v>80.900000000000006</v>
      </c>
      <c r="G20" s="338">
        <v>82</v>
      </c>
      <c r="H20" s="338">
        <v>89.1</v>
      </c>
      <c r="I20" s="338">
        <v>90.2</v>
      </c>
      <c r="J20" s="338">
        <v>98</v>
      </c>
      <c r="K20" s="338">
        <v>96.4</v>
      </c>
      <c r="L20" s="338">
        <v>103.2</v>
      </c>
      <c r="M20" s="338">
        <v>105.1</v>
      </c>
      <c r="N20" s="338">
        <v>109.7</v>
      </c>
      <c r="O20" s="338">
        <v>111.1</v>
      </c>
    </row>
    <row r="21" spans="1:15" s="7" customFormat="1" ht="21" hidden="1" customHeight="1" x14ac:dyDescent="0.25">
      <c r="A21" s="68"/>
      <c r="B21" s="462" t="s">
        <v>135</v>
      </c>
      <c r="C21" s="463"/>
      <c r="D21" s="86" t="s">
        <v>161</v>
      </c>
      <c r="E21" s="86" t="s">
        <v>161</v>
      </c>
      <c r="F21" s="86" t="s">
        <v>161</v>
      </c>
      <c r="G21" s="86" t="s">
        <v>161</v>
      </c>
      <c r="H21" s="87">
        <v>83.7</v>
      </c>
      <c r="I21" s="87">
        <v>87.7</v>
      </c>
      <c r="J21" s="88">
        <v>94.4</v>
      </c>
      <c r="K21" s="87">
        <v>94.1</v>
      </c>
      <c r="L21" s="88">
        <v>100.7</v>
      </c>
      <c r="M21" s="87">
        <v>103.3</v>
      </c>
      <c r="N21" s="88">
        <v>109.2</v>
      </c>
      <c r="O21" s="87">
        <v>110.7</v>
      </c>
    </row>
    <row r="22" spans="1:15" s="7" customFormat="1" ht="21" hidden="1" customHeight="1" x14ac:dyDescent="0.25">
      <c r="A22" s="68"/>
      <c r="B22" s="464" t="s">
        <v>136</v>
      </c>
      <c r="C22" s="465"/>
      <c r="D22" s="89">
        <v>70.599999999999994</v>
      </c>
      <c r="E22" s="90" t="s">
        <v>161</v>
      </c>
      <c r="F22" s="89">
        <v>82.5</v>
      </c>
      <c r="G22" s="89">
        <v>78.599999999999994</v>
      </c>
      <c r="H22" s="89">
        <v>90.1</v>
      </c>
      <c r="I22" s="89">
        <v>85.6</v>
      </c>
      <c r="J22" s="91">
        <v>86.3</v>
      </c>
      <c r="K22" s="89">
        <v>94.1</v>
      </c>
      <c r="L22" s="91">
        <v>103.5</v>
      </c>
      <c r="M22" s="89">
        <v>101.7</v>
      </c>
      <c r="N22" s="91">
        <v>111.5</v>
      </c>
      <c r="O22" s="89">
        <v>107.8</v>
      </c>
    </row>
    <row r="23" spans="1:15" s="7" customFormat="1" ht="21" hidden="1" customHeight="1" x14ac:dyDescent="0.25">
      <c r="A23" s="68"/>
      <c r="B23" s="466" t="s">
        <v>141</v>
      </c>
      <c r="C23" s="467"/>
      <c r="D23" s="92" t="s">
        <v>161</v>
      </c>
      <c r="E23" s="92" t="s">
        <v>161</v>
      </c>
      <c r="F23" s="92" t="s">
        <v>161</v>
      </c>
      <c r="G23" s="92" t="s">
        <v>161</v>
      </c>
      <c r="H23" s="92" t="s">
        <v>161</v>
      </c>
      <c r="I23" s="93">
        <v>80</v>
      </c>
      <c r="J23" s="94">
        <v>95.5</v>
      </c>
      <c r="K23" s="93">
        <v>96</v>
      </c>
      <c r="L23" s="94">
        <v>100.8</v>
      </c>
      <c r="M23" s="93">
        <v>99.2</v>
      </c>
      <c r="N23" s="94">
        <v>108.1</v>
      </c>
      <c r="O23" s="93">
        <v>109.2</v>
      </c>
    </row>
    <row r="24" spans="1:15" s="6" customFormat="1" ht="13.5" customHeight="1" x14ac:dyDescent="0.2">
      <c r="A24" s="39"/>
      <c r="B24" s="258" t="s">
        <v>360</v>
      </c>
      <c r="C24" s="95"/>
      <c r="D24" s="95"/>
      <c r="E24" s="95"/>
      <c r="F24" s="95"/>
      <c r="G24" s="95"/>
      <c r="H24" s="95"/>
      <c r="I24" s="95"/>
      <c r="J24" s="96"/>
      <c r="K24" s="461"/>
      <c r="L24" s="461"/>
      <c r="M24" s="461"/>
      <c r="N24" s="461"/>
      <c r="O24" s="32"/>
    </row>
    <row r="25" spans="1:15" ht="12.75" x14ac:dyDescent="0.25">
      <c r="B25" s="82"/>
      <c r="C25" s="82"/>
      <c r="D25" s="2"/>
      <c r="E25" s="2"/>
      <c r="F25" s="2"/>
      <c r="G25" s="2"/>
      <c r="H25" s="2"/>
      <c r="I25" s="444"/>
      <c r="J25" s="444"/>
      <c r="K25" s="444"/>
      <c r="L25" s="2"/>
      <c r="M25" s="444"/>
      <c r="N25" s="444"/>
      <c r="O25" s="444"/>
    </row>
    <row r="26" spans="1:15" ht="12.75" x14ac:dyDescent="0.25">
      <c r="B26" s="82" t="s">
        <v>144</v>
      </c>
      <c r="C26" s="2"/>
      <c r="D26" s="2"/>
      <c r="E26" s="2"/>
      <c r="F26" s="2"/>
      <c r="G26" s="2"/>
      <c r="H26" s="2"/>
      <c r="I26" s="472"/>
      <c r="J26" s="472"/>
      <c r="K26" s="472"/>
      <c r="L26" s="2"/>
      <c r="M26" s="394" t="s">
        <v>344</v>
      </c>
      <c r="N26" s="394"/>
      <c r="O26" s="394"/>
    </row>
    <row r="27" spans="1:15" s="7" customFormat="1" ht="23.1" customHeight="1" x14ac:dyDescent="0.25">
      <c r="A27" s="68"/>
      <c r="B27" s="398" t="s">
        <v>91</v>
      </c>
      <c r="C27" s="399"/>
      <c r="D27" s="379" t="s">
        <v>127</v>
      </c>
      <c r="E27" s="379"/>
      <c r="F27" s="379" t="s">
        <v>128</v>
      </c>
      <c r="G27" s="379"/>
      <c r="H27" s="379" t="s">
        <v>93</v>
      </c>
      <c r="I27" s="379"/>
      <c r="J27" s="379" t="s">
        <v>129</v>
      </c>
      <c r="K27" s="379"/>
      <c r="L27" s="379" t="s">
        <v>130</v>
      </c>
      <c r="M27" s="379"/>
      <c r="N27" s="475" t="s">
        <v>131</v>
      </c>
      <c r="O27" s="475"/>
    </row>
    <row r="28" spans="1:15" s="7" customFormat="1" ht="23.1" customHeight="1" x14ac:dyDescent="0.25">
      <c r="A28" s="68"/>
      <c r="B28" s="398"/>
      <c r="C28" s="399"/>
      <c r="D28" s="247" t="s">
        <v>137</v>
      </c>
      <c r="E28" s="247" t="s">
        <v>138</v>
      </c>
      <c r="F28" s="247" t="s">
        <v>137</v>
      </c>
      <c r="G28" s="247" t="s">
        <v>138</v>
      </c>
      <c r="H28" s="247" t="s">
        <v>137</v>
      </c>
      <c r="I28" s="247" t="s">
        <v>138</v>
      </c>
      <c r="J28" s="247" t="s">
        <v>137</v>
      </c>
      <c r="K28" s="247" t="s">
        <v>138</v>
      </c>
      <c r="L28" s="247" t="s">
        <v>137</v>
      </c>
      <c r="M28" s="247" t="s">
        <v>138</v>
      </c>
      <c r="N28" s="247" t="s">
        <v>137</v>
      </c>
      <c r="O28" s="247" t="s">
        <v>138</v>
      </c>
    </row>
    <row r="29" spans="1:15" s="12" customFormat="1" ht="23.1" customHeight="1" x14ac:dyDescent="0.25">
      <c r="A29" s="40"/>
      <c r="B29" s="476" t="s">
        <v>139</v>
      </c>
      <c r="C29" s="477"/>
      <c r="D29" s="335" t="s">
        <v>333</v>
      </c>
      <c r="E29" s="335" t="s">
        <v>333</v>
      </c>
      <c r="F29" s="336">
        <v>10.3</v>
      </c>
      <c r="G29" s="336">
        <v>9.6999999999999993</v>
      </c>
      <c r="H29" s="336">
        <v>12.2</v>
      </c>
      <c r="I29" s="336">
        <v>12.3</v>
      </c>
      <c r="J29" s="336">
        <v>13.8</v>
      </c>
      <c r="K29" s="336">
        <v>13.9</v>
      </c>
      <c r="L29" s="336">
        <v>16.399999999999999</v>
      </c>
      <c r="M29" s="336">
        <v>16.5</v>
      </c>
      <c r="N29" s="336">
        <v>18.2</v>
      </c>
      <c r="O29" s="336">
        <v>17.7</v>
      </c>
    </row>
    <row r="30" spans="1:15" s="7" customFormat="1" ht="23.1" customHeight="1" x14ac:dyDescent="0.25">
      <c r="A30" s="68"/>
      <c r="B30" s="478" t="s">
        <v>140</v>
      </c>
      <c r="C30" s="479"/>
      <c r="D30" s="338">
        <v>9.8000000000000007</v>
      </c>
      <c r="E30" s="338">
        <v>8.1999999999999993</v>
      </c>
      <c r="F30" s="338">
        <v>11.1</v>
      </c>
      <c r="G30" s="338">
        <v>11.3</v>
      </c>
      <c r="H30" s="338">
        <v>12.4</v>
      </c>
      <c r="I30" s="338">
        <v>12.7</v>
      </c>
      <c r="J30" s="338">
        <v>14.5</v>
      </c>
      <c r="K30" s="338">
        <v>14.3</v>
      </c>
      <c r="L30" s="338">
        <v>16.399999999999999</v>
      </c>
      <c r="M30" s="338">
        <v>16.8</v>
      </c>
      <c r="N30" s="338">
        <v>18.2</v>
      </c>
      <c r="O30" s="338">
        <v>18.7</v>
      </c>
    </row>
    <row r="31" spans="1:15" s="7" customFormat="1" ht="21" hidden="1" customHeight="1" x14ac:dyDescent="0.25">
      <c r="A31" s="68"/>
      <c r="B31" s="462" t="s">
        <v>135</v>
      </c>
      <c r="C31" s="463"/>
      <c r="D31" s="86" t="s">
        <v>196</v>
      </c>
      <c r="E31" s="86" t="s">
        <v>196</v>
      </c>
      <c r="F31" s="86" t="s">
        <v>196</v>
      </c>
      <c r="G31" s="86" t="s">
        <v>196</v>
      </c>
      <c r="H31" s="87">
        <v>11.8</v>
      </c>
      <c r="I31" s="87">
        <v>12.5</v>
      </c>
      <c r="J31" s="87">
        <v>14.5</v>
      </c>
      <c r="K31" s="87">
        <v>14.3</v>
      </c>
      <c r="L31" s="87">
        <v>16.3</v>
      </c>
      <c r="M31" s="87">
        <v>16.3</v>
      </c>
      <c r="N31" s="87">
        <v>18.399999999999999</v>
      </c>
      <c r="O31" s="87">
        <v>19.2</v>
      </c>
    </row>
    <row r="32" spans="1:15" s="7" customFormat="1" ht="21" hidden="1" customHeight="1" x14ac:dyDescent="0.25">
      <c r="A32" s="68"/>
      <c r="B32" s="464" t="s">
        <v>136</v>
      </c>
      <c r="C32" s="465"/>
      <c r="D32" s="89">
        <v>7.8</v>
      </c>
      <c r="E32" s="90" t="s">
        <v>196</v>
      </c>
      <c r="F32" s="89">
        <v>11.4</v>
      </c>
      <c r="G32" s="89">
        <v>10.199999999999999</v>
      </c>
      <c r="H32" s="89">
        <v>13.3</v>
      </c>
      <c r="I32" s="89">
        <v>11.8</v>
      </c>
      <c r="J32" s="89">
        <v>14.7</v>
      </c>
      <c r="K32" s="89">
        <v>14.1</v>
      </c>
      <c r="L32" s="89">
        <v>16.600000000000001</v>
      </c>
      <c r="M32" s="89">
        <v>16.2</v>
      </c>
      <c r="N32" s="89">
        <v>19.7</v>
      </c>
      <c r="O32" s="89">
        <v>17.399999999999999</v>
      </c>
    </row>
    <row r="33" spans="1:16" s="7" customFormat="1" ht="21" hidden="1" customHeight="1" x14ac:dyDescent="0.25">
      <c r="A33" s="68"/>
      <c r="B33" s="466" t="s">
        <v>141</v>
      </c>
      <c r="C33" s="467"/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3">
        <v>9.5</v>
      </c>
      <c r="J33" s="93">
        <v>13.7</v>
      </c>
      <c r="K33" s="93">
        <v>13.8</v>
      </c>
      <c r="L33" s="93">
        <v>15</v>
      </c>
      <c r="M33" s="93">
        <v>15.4</v>
      </c>
      <c r="N33" s="93">
        <v>18.600000000000001</v>
      </c>
      <c r="O33" s="93">
        <v>21</v>
      </c>
    </row>
    <row r="34" spans="1:16" s="14" customFormat="1" ht="12.75" x14ac:dyDescent="0.25">
      <c r="A34" s="38"/>
      <c r="B34" s="258" t="s">
        <v>361</v>
      </c>
      <c r="C34" s="95"/>
      <c r="D34" s="95"/>
      <c r="E34" s="95"/>
      <c r="F34" s="95"/>
      <c r="G34" s="95"/>
      <c r="H34" s="97"/>
      <c r="I34" s="97"/>
      <c r="J34" s="473"/>
      <c r="K34" s="473"/>
      <c r="L34" s="97"/>
      <c r="M34" s="97"/>
      <c r="N34" s="474" t="s">
        <v>94</v>
      </c>
      <c r="O34" s="474"/>
      <c r="P34" s="27"/>
    </row>
  </sheetData>
  <mergeCells count="45">
    <mergeCell ref="I26:K26"/>
    <mergeCell ref="B33:C33"/>
    <mergeCell ref="J34:K34"/>
    <mergeCell ref="N34:O34"/>
    <mergeCell ref="L27:M27"/>
    <mergeCell ref="N27:O27"/>
    <mergeCell ref="B31:C31"/>
    <mergeCell ref="B32:C32"/>
    <mergeCell ref="J27:K27"/>
    <mergeCell ref="M26:O26"/>
    <mergeCell ref="B27:C28"/>
    <mergeCell ref="D27:E27"/>
    <mergeCell ref="F27:G27"/>
    <mergeCell ref="H27:I27"/>
    <mergeCell ref="B29:C29"/>
    <mergeCell ref="B30:C30"/>
    <mergeCell ref="M25:O25"/>
    <mergeCell ref="K24:N24"/>
    <mergeCell ref="H17:I17"/>
    <mergeCell ref="B17:C18"/>
    <mergeCell ref="J17:K17"/>
    <mergeCell ref="L17:M17"/>
    <mergeCell ref="N17:O17"/>
    <mergeCell ref="D17:E17"/>
    <mergeCell ref="F17:G17"/>
    <mergeCell ref="B21:C21"/>
    <mergeCell ref="B22:C22"/>
    <mergeCell ref="I25:K25"/>
    <mergeCell ref="B23:C23"/>
    <mergeCell ref="B20:C20"/>
    <mergeCell ref="B19:C19"/>
    <mergeCell ref="B10:C10"/>
    <mergeCell ref="H15:K15"/>
    <mergeCell ref="M15:O15"/>
    <mergeCell ref="M3:O3"/>
    <mergeCell ref="B4:C5"/>
    <mergeCell ref="D4:K4"/>
    <mergeCell ref="L4:M4"/>
    <mergeCell ref="N4:O5"/>
    <mergeCell ref="B14:O14"/>
    <mergeCell ref="E16:K16"/>
    <mergeCell ref="M16:O16"/>
    <mergeCell ref="B13:O13"/>
    <mergeCell ref="B11:C11"/>
    <mergeCell ref="B12:C12"/>
  </mergeCells>
  <phoneticPr fontId="2"/>
  <pageMargins left="0.39370078740157483" right="0.39370078740157483" top="0.39370078740157483" bottom="0.78740157480314965" header="0.39370078740157483" footer="0.39370078740157483"/>
  <pageSetup paperSize="9" scale="93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32"/>
  <sheetViews>
    <sheetView view="pageBreakPreview" topLeftCell="A19" zoomScale="90" zoomScaleNormal="100" zoomScaleSheetLayoutView="90" workbookViewId="0">
      <selection activeCell="D31" sqref="D31:F31"/>
    </sheetView>
  </sheetViews>
  <sheetFormatPr defaultColWidth="9" defaultRowHeight="15" customHeight="1" x14ac:dyDescent="0.25"/>
  <cols>
    <col min="1" max="2" width="3.59765625" style="57" customWidth="1"/>
    <col min="3" max="3" width="15.59765625" style="57" customWidth="1"/>
    <col min="4" max="8" width="20.59765625" style="57" customWidth="1"/>
    <col min="9" max="11" width="17.59765625" style="8" customWidth="1"/>
    <col min="12" max="34" width="10.59765625" style="8" customWidth="1"/>
    <col min="35" max="37" width="7.59765625" style="8" customWidth="1"/>
    <col min="38" max="16384" width="9" style="8"/>
  </cols>
  <sheetData>
    <row r="1" spans="1:14" ht="12.75" x14ac:dyDescent="0.25">
      <c r="B1" s="68"/>
      <c r="C1" s="68"/>
      <c r="D1" s="68"/>
      <c r="F1" s="69"/>
      <c r="G1" s="69"/>
      <c r="H1" s="69"/>
      <c r="I1" s="9"/>
      <c r="J1" s="9"/>
      <c r="K1" s="9"/>
      <c r="L1" s="9"/>
      <c r="M1" s="9"/>
      <c r="N1" s="9"/>
    </row>
    <row r="2" spans="1:14" ht="12.75" x14ac:dyDescent="0.25">
      <c r="B2" s="222">
        <v>2</v>
      </c>
      <c r="C2" s="222" t="s">
        <v>4</v>
      </c>
      <c r="D2" s="37"/>
      <c r="E2" s="222"/>
      <c r="F2" s="223"/>
      <c r="G2" s="223"/>
      <c r="H2" s="223"/>
      <c r="I2" s="9"/>
      <c r="J2" s="9"/>
      <c r="K2" s="9"/>
      <c r="L2" s="9"/>
      <c r="M2" s="9"/>
      <c r="N2" s="10"/>
    </row>
    <row r="3" spans="1:14" ht="12.75" x14ac:dyDescent="0.25">
      <c r="B3" s="222"/>
      <c r="C3" s="222" t="s">
        <v>5</v>
      </c>
    </row>
    <row r="4" spans="1:14" s="7" customFormat="1" ht="18.95" customHeight="1" x14ac:dyDescent="0.25">
      <c r="A4" s="68"/>
      <c r="B4" s="482" t="s">
        <v>2</v>
      </c>
      <c r="C4" s="483"/>
      <c r="D4" s="250" t="s">
        <v>6</v>
      </c>
      <c r="E4" s="250" t="s">
        <v>7</v>
      </c>
      <c r="F4" s="250" t="s">
        <v>8</v>
      </c>
      <c r="G4" s="246" t="s">
        <v>9</v>
      </c>
      <c r="H4" s="222"/>
      <c r="I4" s="11"/>
    </row>
    <row r="5" spans="1:14" s="12" customFormat="1" ht="18.95" customHeight="1" x14ac:dyDescent="0.25">
      <c r="A5" s="40"/>
      <c r="B5" s="72"/>
      <c r="C5" s="40"/>
      <c r="D5" s="60" t="s">
        <v>10</v>
      </c>
      <c r="E5" s="48" t="s">
        <v>197</v>
      </c>
      <c r="F5" s="78" t="s">
        <v>0</v>
      </c>
      <c r="G5" s="61" t="s">
        <v>198</v>
      </c>
      <c r="H5" s="40"/>
      <c r="I5" s="13"/>
    </row>
    <row r="6" spans="1:14" s="7" customFormat="1" ht="18.95" customHeight="1" x14ac:dyDescent="0.25">
      <c r="A6" s="68"/>
      <c r="B6" s="382" t="s">
        <v>345</v>
      </c>
      <c r="C6" s="383"/>
      <c r="D6" s="236">
        <v>2341</v>
      </c>
      <c r="E6" s="182">
        <v>34.299999999999997</v>
      </c>
      <c r="F6" s="197">
        <v>3444</v>
      </c>
      <c r="G6" s="182">
        <v>28.9</v>
      </c>
      <c r="H6" s="241"/>
    </row>
    <row r="7" spans="1:14" s="7" customFormat="1" ht="18.95" customHeight="1" x14ac:dyDescent="0.25">
      <c r="A7" s="68"/>
      <c r="B7" s="382" t="s">
        <v>314</v>
      </c>
      <c r="C7" s="481"/>
      <c r="D7" s="236">
        <v>2206</v>
      </c>
      <c r="E7" s="182">
        <v>32</v>
      </c>
      <c r="F7" s="197">
        <v>3170</v>
      </c>
      <c r="G7" s="182">
        <v>26.9</v>
      </c>
      <c r="H7" s="241"/>
    </row>
    <row r="8" spans="1:14" s="7" customFormat="1" ht="18.95" customHeight="1" x14ac:dyDescent="0.25">
      <c r="A8" s="68"/>
      <c r="B8" s="382" t="s">
        <v>317</v>
      </c>
      <c r="C8" s="383"/>
      <c r="D8" s="236">
        <v>2143</v>
      </c>
      <c r="E8" s="182">
        <v>31.5</v>
      </c>
      <c r="F8" s="197">
        <v>3015</v>
      </c>
      <c r="G8" s="182">
        <v>26.1</v>
      </c>
      <c r="H8" s="241"/>
    </row>
    <row r="9" spans="1:14" s="7" customFormat="1" ht="18.95" customHeight="1" x14ac:dyDescent="0.25">
      <c r="A9" s="68"/>
      <c r="B9" s="409" t="s">
        <v>346</v>
      </c>
      <c r="C9" s="480"/>
      <c r="D9" s="339">
        <v>1997</v>
      </c>
      <c r="E9" s="340">
        <v>29.4</v>
      </c>
      <c r="F9" s="341">
        <v>2784</v>
      </c>
      <c r="G9" s="340">
        <v>24.6</v>
      </c>
      <c r="H9" s="241"/>
    </row>
    <row r="10" spans="1:14" ht="12.75" x14ac:dyDescent="0.25">
      <c r="B10" s="82"/>
      <c r="C10" s="484"/>
      <c r="D10" s="485"/>
      <c r="E10" s="485"/>
      <c r="F10" s="485"/>
      <c r="G10" s="226" t="s">
        <v>282</v>
      </c>
      <c r="H10" s="2"/>
    </row>
    <row r="11" spans="1:14" ht="15" customHeight="1" x14ac:dyDescent="0.25">
      <c r="B11" s="82"/>
      <c r="C11" s="82"/>
      <c r="D11" s="2"/>
      <c r="E11" s="2"/>
      <c r="F11" s="2"/>
      <c r="G11" s="2"/>
      <c r="H11" s="2"/>
      <c r="I11" s="16"/>
    </row>
    <row r="12" spans="1:14" ht="12.75" x14ac:dyDescent="0.25">
      <c r="B12" s="82"/>
      <c r="C12" s="82" t="s">
        <v>11</v>
      </c>
      <c r="D12" s="2"/>
      <c r="E12" s="2"/>
      <c r="F12" s="2"/>
      <c r="G12" s="2"/>
      <c r="H12" s="2"/>
      <c r="I12" s="16"/>
    </row>
    <row r="13" spans="1:14" s="7" customFormat="1" ht="18.95" customHeight="1" x14ac:dyDescent="0.25">
      <c r="A13" s="68"/>
      <c r="B13" s="387" t="s">
        <v>37</v>
      </c>
      <c r="C13" s="388"/>
      <c r="D13" s="379" t="s">
        <v>30</v>
      </c>
      <c r="E13" s="379" t="s">
        <v>12</v>
      </c>
      <c r="F13" s="379" t="s">
        <v>31</v>
      </c>
      <c r="G13" s="219" t="s">
        <v>13</v>
      </c>
      <c r="H13" s="230" t="s">
        <v>14</v>
      </c>
      <c r="I13" s="11"/>
      <c r="K13" s="11"/>
    </row>
    <row r="14" spans="1:14" s="7" customFormat="1" ht="18.95" customHeight="1" x14ac:dyDescent="0.25">
      <c r="A14" s="68"/>
      <c r="B14" s="389"/>
      <c r="C14" s="390"/>
      <c r="D14" s="441"/>
      <c r="E14" s="441"/>
      <c r="F14" s="441"/>
      <c r="G14" s="238" t="s">
        <v>30</v>
      </c>
      <c r="H14" s="231" t="s">
        <v>30</v>
      </c>
      <c r="I14" s="17"/>
      <c r="K14" s="11"/>
    </row>
    <row r="15" spans="1:14" s="12" customFormat="1" ht="18.95" customHeight="1" x14ac:dyDescent="0.25">
      <c r="A15" s="40"/>
      <c r="B15" s="216"/>
      <c r="C15" s="180"/>
      <c r="D15" s="98" t="s">
        <v>15</v>
      </c>
      <c r="E15" s="98" t="s">
        <v>15</v>
      </c>
      <c r="F15" s="98" t="s">
        <v>198</v>
      </c>
      <c r="G15" s="98" t="s">
        <v>16</v>
      </c>
      <c r="H15" s="99" t="s">
        <v>16</v>
      </c>
      <c r="K15" s="13"/>
    </row>
    <row r="16" spans="1:14" s="7" customFormat="1" ht="18.95" customHeight="1" x14ac:dyDescent="0.25">
      <c r="A16" s="68"/>
      <c r="B16" s="382" t="s">
        <v>345</v>
      </c>
      <c r="C16" s="395"/>
      <c r="D16" s="189">
        <v>479609</v>
      </c>
      <c r="E16" s="187">
        <v>360374</v>
      </c>
      <c r="F16" s="183">
        <v>75.14</v>
      </c>
      <c r="G16" s="189">
        <v>201771</v>
      </c>
      <c r="H16" s="184">
        <v>134495</v>
      </c>
    </row>
    <row r="17" spans="1:9" s="7" customFormat="1" ht="18.95" customHeight="1" x14ac:dyDescent="0.25">
      <c r="A17" s="68"/>
      <c r="B17" s="382" t="s">
        <v>314</v>
      </c>
      <c r="C17" s="395"/>
      <c r="D17" s="189">
        <v>448708</v>
      </c>
      <c r="E17" s="187">
        <v>347514</v>
      </c>
      <c r="F17" s="183">
        <v>77.45</v>
      </c>
      <c r="G17" s="189">
        <v>197061</v>
      </c>
      <c r="H17" s="184">
        <v>135808</v>
      </c>
    </row>
    <row r="18" spans="1:9" s="7" customFormat="1" ht="18.95" customHeight="1" x14ac:dyDescent="0.25">
      <c r="A18" s="68"/>
      <c r="B18" s="382" t="s">
        <v>317</v>
      </c>
      <c r="C18" s="395"/>
      <c r="D18" s="189">
        <v>403635</v>
      </c>
      <c r="E18" s="187">
        <v>320453</v>
      </c>
      <c r="F18" s="183">
        <v>79.39</v>
      </c>
      <c r="G18" s="189">
        <v>186007</v>
      </c>
      <c r="H18" s="184">
        <v>130163</v>
      </c>
    </row>
    <row r="19" spans="1:9" s="7" customFormat="1" ht="18.95" customHeight="1" x14ac:dyDescent="0.25">
      <c r="A19" s="68"/>
      <c r="B19" s="415" t="s">
        <v>346</v>
      </c>
      <c r="C19" s="416"/>
      <c r="D19" s="342">
        <v>365017</v>
      </c>
      <c r="E19" s="342">
        <v>295419</v>
      </c>
      <c r="F19" s="343">
        <v>80.930000000000007</v>
      </c>
      <c r="G19" s="342">
        <v>174566</v>
      </c>
      <c r="H19" s="344">
        <v>125177</v>
      </c>
    </row>
    <row r="20" spans="1:9" s="7" customFormat="1" ht="18.95" customHeight="1" x14ac:dyDescent="0.25">
      <c r="A20" s="68"/>
      <c r="B20" s="488" t="s">
        <v>17</v>
      </c>
      <c r="C20" s="489"/>
      <c r="D20" s="189">
        <v>301616</v>
      </c>
      <c r="E20" s="187">
        <v>276477</v>
      </c>
      <c r="F20" s="345">
        <v>91.67</v>
      </c>
      <c r="G20" s="187">
        <v>144245</v>
      </c>
      <c r="H20" s="346">
        <v>103435</v>
      </c>
    </row>
    <row r="21" spans="1:9" s="7" customFormat="1" ht="18.95" customHeight="1" x14ac:dyDescent="0.25">
      <c r="A21" s="68"/>
      <c r="B21" s="490" t="s">
        <v>18</v>
      </c>
      <c r="C21" s="491"/>
      <c r="D21" s="347">
        <v>63401</v>
      </c>
      <c r="E21" s="348">
        <v>18942</v>
      </c>
      <c r="F21" s="349">
        <v>29.88</v>
      </c>
      <c r="G21" s="348">
        <v>30321</v>
      </c>
      <c r="H21" s="350">
        <v>21742</v>
      </c>
    </row>
    <row r="22" spans="1:9" s="19" customFormat="1" ht="12" x14ac:dyDescent="0.25">
      <c r="A22" s="56"/>
      <c r="B22" s="4" t="s">
        <v>364</v>
      </c>
      <c r="C22" s="4"/>
      <c r="D22" s="100"/>
      <c r="E22" s="100"/>
      <c r="F22" s="100"/>
      <c r="G22" s="100"/>
      <c r="H22" s="240" t="s">
        <v>282</v>
      </c>
    </row>
    <row r="23" spans="1:9" ht="12.75" x14ac:dyDescent="0.25">
      <c r="B23" s="82"/>
      <c r="C23" s="82"/>
      <c r="D23" s="2"/>
      <c r="E23" s="2"/>
      <c r="F23" s="2"/>
      <c r="G23" s="2"/>
      <c r="H23" s="2"/>
      <c r="I23" s="16"/>
    </row>
    <row r="24" spans="1:9" ht="12.75" x14ac:dyDescent="0.25">
      <c r="B24" s="82"/>
      <c r="C24" s="82"/>
      <c r="D24" s="2"/>
      <c r="E24" s="2"/>
      <c r="F24" s="2"/>
      <c r="G24" s="2"/>
      <c r="H24" s="2"/>
      <c r="I24" s="16"/>
    </row>
    <row r="25" spans="1:9" ht="12.75" x14ac:dyDescent="0.25">
      <c r="B25" s="82"/>
      <c r="C25" s="241" t="s">
        <v>21</v>
      </c>
      <c r="D25" s="2"/>
      <c r="E25" s="2"/>
      <c r="F25" s="2"/>
      <c r="G25" s="2"/>
      <c r="H25" s="2"/>
      <c r="I25" s="16"/>
    </row>
    <row r="26" spans="1:9" s="12" customFormat="1" ht="18.95" customHeight="1" x14ac:dyDescent="0.25">
      <c r="A26" s="40"/>
      <c r="B26" s="486" t="s">
        <v>38</v>
      </c>
      <c r="C26" s="487"/>
      <c r="D26" s="247" t="s">
        <v>22</v>
      </c>
      <c r="E26" s="247" t="s">
        <v>32</v>
      </c>
      <c r="F26" s="218" t="s">
        <v>19</v>
      </c>
      <c r="G26" s="180"/>
      <c r="H26" s="180"/>
      <c r="I26" s="13"/>
    </row>
    <row r="27" spans="1:9" s="12" customFormat="1" ht="18.95" customHeight="1" x14ac:dyDescent="0.25">
      <c r="A27" s="40"/>
      <c r="B27" s="220"/>
      <c r="C27" s="221"/>
      <c r="D27" s="154" t="s">
        <v>20</v>
      </c>
      <c r="E27" s="152" t="s">
        <v>16</v>
      </c>
      <c r="F27" s="154" t="s">
        <v>16</v>
      </c>
      <c r="G27" s="180"/>
      <c r="H27" s="180"/>
      <c r="I27" s="13"/>
    </row>
    <row r="28" spans="1:9" ht="18.95" customHeight="1" x14ac:dyDescent="0.25">
      <c r="B28" s="382" t="s">
        <v>345</v>
      </c>
      <c r="C28" s="383"/>
      <c r="D28" s="198">
        <v>55930</v>
      </c>
      <c r="E28" s="197">
        <v>1248443964</v>
      </c>
      <c r="F28" s="202">
        <v>909776171</v>
      </c>
      <c r="G28" s="2"/>
      <c r="H28" s="2"/>
    </row>
    <row r="29" spans="1:9" ht="18.95" customHeight="1" x14ac:dyDescent="0.25">
      <c r="B29" s="382" t="s">
        <v>314</v>
      </c>
      <c r="C29" s="481"/>
      <c r="D29" s="198">
        <v>51516</v>
      </c>
      <c r="E29" s="197">
        <v>1209248461</v>
      </c>
      <c r="F29" s="202">
        <v>888765076</v>
      </c>
      <c r="G29" s="2"/>
      <c r="H29" s="2"/>
    </row>
    <row r="30" spans="1:9" ht="18.95" customHeight="1" x14ac:dyDescent="0.25">
      <c r="B30" s="382" t="s">
        <v>317</v>
      </c>
      <c r="C30" s="383"/>
      <c r="D30" s="198">
        <v>48507</v>
      </c>
      <c r="E30" s="197">
        <v>1113234542</v>
      </c>
      <c r="F30" s="202">
        <v>815235048</v>
      </c>
      <c r="G30" s="2"/>
      <c r="H30" s="2"/>
    </row>
    <row r="31" spans="1:9" ht="18.95" customHeight="1" x14ac:dyDescent="0.25">
      <c r="B31" s="409" t="s">
        <v>346</v>
      </c>
      <c r="C31" s="480"/>
      <c r="D31" s="351">
        <v>45368</v>
      </c>
      <c r="E31" s="341">
        <v>1066750601</v>
      </c>
      <c r="F31" s="352">
        <v>788805704</v>
      </c>
      <c r="G31" s="2"/>
      <c r="H31" s="2"/>
    </row>
    <row r="32" spans="1:9" ht="12.75" x14ac:dyDescent="0.25">
      <c r="F32" s="225" t="s">
        <v>282</v>
      </c>
    </row>
  </sheetData>
  <mergeCells count="21">
    <mergeCell ref="B20:C20"/>
    <mergeCell ref="B17:C17"/>
    <mergeCell ref="B19:C19"/>
    <mergeCell ref="B18:C18"/>
    <mergeCell ref="B21:C21"/>
    <mergeCell ref="B31:C31"/>
    <mergeCell ref="B30:C30"/>
    <mergeCell ref="B28:C28"/>
    <mergeCell ref="B29:C29"/>
    <mergeCell ref="B4:C4"/>
    <mergeCell ref="B6:C6"/>
    <mergeCell ref="B7:C7"/>
    <mergeCell ref="B9:C9"/>
    <mergeCell ref="B8:C8"/>
    <mergeCell ref="C10:F10"/>
    <mergeCell ref="F13:F14"/>
    <mergeCell ref="D13:D14"/>
    <mergeCell ref="B26:C26"/>
    <mergeCell ref="B13:C14"/>
    <mergeCell ref="E13:E14"/>
    <mergeCell ref="B16:C16"/>
  </mergeCells>
  <phoneticPr fontId="2"/>
  <pageMargins left="0.39370078740157483" right="0.39370078740157483" top="0.39370078740157483" bottom="0.78740157480314965" header="0.39370078740157483" footer="0.39370078740157483"/>
  <pageSetup paperSize="9" firstPageNumber="67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K36"/>
  <sheetViews>
    <sheetView view="pageBreakPreview" topLeftCell="A16" zoomScale="90" zoomScaleNormal="100" zoomScaleSheetLayoutView="90" workbookViewId="0">
      <selection activeCell="E28" sqref="E28"/>
    </sheetView>
  </sheetViews>
  <sheetFormatPr defaultColWidth="9" defaultRowHeight="15" customHeight="1" x14ac:dyDescent="0.25"/>
  <cols>
    <col min="1" max="2" width="3.59765625" style="57" customWidth="1"/>
    <col min="3" max="3" width="14.59765625" style="57" customWidth="1"/>
    <col min="4" max="10" width="17.1328125" style="57" customWidth="1"/>
    <col min="11" max="11" width="8.59765625" style="8" customWidth="1"/>
    <col min="12" max="24" width="10.59765625" style="8" customWidth="1"/>
    <col min="25" max="27" width="7.59765625" style="8" customWidth="1"/>
    <col min="28" max="16384" width="9" style="8"/>
  </cols>
  <sheetData>
    <row r="1" spans="1:11" ht="15" customHeight="1" x14ac:dyDescent="0.25">
      <c r="B1" s="38"/>
      <c r="C1" s="68"/>
      <c r="E1" s="69"/>
      <c r="F1" s="69"/>
      <c r="G1" s="69"/>
      <c r="H1" s="69"/>
      <c r="I1" s="69"/>
      <c r="J1" s="69"/>
      <c r="K1" s="9"/>
    </row>
    <row r="2" spans="1:11" ht="15" customHeight="1" x14ac:dyDescent="0.25">
      <c r="B2" s="38"/>
      <c r="C2" s="37"/>
      <c r="D2" s="68"/>
      <c r="E2" s="69"/>
      <c r="F2" s="69"/>
      <c r="G2" s="69"/>
      <c r="H2" s="69"/>
      <c r="I2" s="69"/>
      <c r="J2" s="69"/>
      <c r="K2" s="9"/>
    </row>
    <row r="3" spans="1:11" ht="12.75" x14ac:dyDescent="0.25">
      <c r="B3" s="38"/>
      <c r="C3" s="222" t="s">
        <v>199</v>
      </c>
    </row>
    <row r="4" spans="1:11" s="7" customFormat="1" ht="15.95" customHeight="1" x14ac:dyDescent="0.25">
      <c r="A4" s="68"/>
      <c r="B4" s="418" t="s">
        <v>3</v>
      </c>
      <c r="C4" s="419"/>
      <c r="D4" s="424" t="s">
        <v>200</v>
      </c>
      <c r="E4" s="425"/>
      <c r="F4" s="494" t="s">
        <v>201</v>
      </c>
      <c r="G4" s="494"/>
      <c r="H4" s="494"/>
      <c r="I4" s="419" t="s">
        <v>202</v>
      </c>
      <c r="J4" s="422"/>
    </row>
    <row r="5" spans="1:11" s="12" customFormat="1" ht="15.95" customHeight="1" x14ac:dyDescent="0.25">
      <c r="A5" s="40"/>
      <c r="B5" s="420"/>
      <c r="C5" s="421"/>
      <c r="D5" s="244" t="s">
        <v>22</v>
      </c>
      <c r="E5" s="250" t="s">
        <v>32</v>
      </c>
      <c r="F5" s="250" t="s">
        <v>22</v>
      </c>
      <c r="G5" s="250" t="s">
        <v>32</v>
      </c>
      <c r="H5" s="250" t="s">
        <v>203</v>
      </c>
      <c r="I5" s="245" t="s">
        <v>22</v>
      </c>
      <c r="J5" s="250" t="s">
        <v>32</v>
      </c>
    </row>
    <row r="6" spans="1:11" s="12" customFormat="1" ht="15.95" customHeight="1" x14ac:dyDescent="0.25">
      <c r="A6" s="40"/>
      <c r="B6" s="72"/>
      <c r="C6" s="40"/>
      <c r="D6" s="60" t="s">
        <v>20</v>
      </c>
      <c r="E6" s="48" t="s">
        <v>16</v>
      </c>
      <c r="F6" s="48" t="s">
        <v>20</v>
      </c>
      <c r="G6" s="48" t="s">
        <v>16</v>
      </c>
      <c r="H6" s="48" t="s">
        <v>204</v>
      </c>
      <c r="I6" s="78" t="s">
        <v>20</v>
      </c>
      <c r="J6" s="48" t="s">
        <v>16</v>
      </c>
    </row>
    <row r="7" spans="1:11" ht="15.95" customHeight="1" x14ac:dyDescent="0.25">
      <c r="B7" s="382" t="s">
        <v>345</v>
      </c>
      <c r="C7" s="383"/>
      <c r="D7" s="210">
        <v>54939</v>
      </c>
      <c r="E7" s="211">
        <v>1239889279</v>
      </c>
      <c r="F7" s="198">
        <v>36302</v>
      </c>
      <c r="G7" s="198">
        <v>1015050309</v>
      </c>
      <c r="H7" s="190">
        <v>1018</v>
      </c>
      <c r="I7" s="185">
        <v>18637</v>
      </c>
      <c r="J7" s="198">
        <v>224838970</v>
      </c>
    </row>
    <row r="8" spans="1:11" s="7" customFormat="1" ht="15.95" customHeight="1" x14ac:dyDescent="0.25">
      <c r="A8" s="68"/>
      <c r="B8" s="382" t="s">
        <v>314</v>
      </c>
      <c r="C8" s="493"/>
      <c r="D8" s="210">
        <v>50624</v>
      </c>
      <c r="E8" s="211">
        <v>1200537094</v>
      </c>
      <c r="F8" s="198">
        <v>33449</v>
      </c>
      <c r="G8" s="198">
        <v>969116966</v>
      </c>
      <c r="H8" s="190">
        <v>1012.4</v>
      </c>
      <c r="I8" s="185">
        <v>17175</v>
      </c>
      <c r="J8" s="198">
        <v>231420128</v>
      </c>
    </row>
    <row r="9" spans="1:11" s="7" customFormat="1" ht="15.95" customHeight="1" x14ac:dyDescent="0.25">
      <c r="A9" s="68"/>
      <c r="B9" s="382" t="s">
        <v>317</v>
      </c>
      <c r="C9" s="383"/>
      <c r="D9" s="210">
        <v>47733</v>
      </c>
      <c r="E9" s="211">
        <v>1105416384</v>
      </c>
      <c r="F9" s="198">
        <v>31609</v>
      </c>
      <c r="G9" s="198">
        <v>894827684</v>
      </c>
      <c r="H9" s="190">
        <v>1019.3</v>
      </c>
      <c r="I9" s="185">
        <v>16124</v>
      </c>
      <c r="J9" s="198">
        <v>210588700</v>
      </c>
    </row>
    <row r="10" spans="1:11" s="7" customFormat="1" ht="15.95" customHeight="1" x14ac:dyDescent="0.25">
      <c r="A10" s="68"/>
      <c r="B10" s="409" t="s">
        <v>346</v>
      </c>
      <c r="C10" s="480"/>
      <c r="D10" s="353">
        <v>44699</v>
      </c>
      <c r="E10" s="353">
        <v>1059667527</v>
      </c>
      <c r="F10" s="353">
        <v>29467</v>
      </c>
      <c r="G10" s="353">
        <v>866127747</v>
      </c>
      <c r="H10" s="354">
        <v>1010.5</v>
      </c>
      <c r="I10" s="353">
        <v>15232</v>
      </c>
      <c r="J10" s="351">
        <v>193539780</v>
      </c>
    </row>
    <row r="11" spans="1:11" ht="15" customHeight="1" x14ac:dyDescent="0.25">
      <c r="B11" s="82"/>
      <c r="C11" s="2"/>
      <c r="D11" s="2"/>
      <c r="E11" s="2"/>
      <c r="F11" s="2"/>
      <c r="G11" s="2"/>
      <c r="H11" s="2"/>
      <c r="I11" s="2"/>
      <c r="J11" s="226" t="s">
        <v>282</v>
      </c>
    </row>
    <row r="12" spans="1:11" ht="12.75" x14ac:dyDescent="0.25">
      <c r="B12" s="2"/>
      <c r="C12" s="241" t="s">
        <v>205</v>
      </c>
      <c r="D12" s="2"/>
      <c r="E12" s="2"/>
      <c r="F12" s="2"/>
      <c r="G12" s="2"/>
      <c r="H12" s="2"/>
      <c r="I12" s="101"/>
      <c r="J12" s="2"/>
    </row>
    <row r="13" spans="1:11" ht="12.75" x14ac:dyDescent="0.25">
      <c r="B13" s="2"/>
      <c r="C13" s="241" t="s">
        <v>206</v>
      </c>
      <c r="D13" s="2"/>
      <c r="E13" s="2"/>
      <c r="F13" s="2"/>
      <c r="G13" s="2"/>
      <c r="H13" s="2"/>
      <c r="I13" s="101"/>
      <c r="J13" s="2"/>
    </row>
    <row r="14" spans="1:11" s="7" customFormat="1" ht="15.95" customHeight="1" x14ac:dyDescent="0.25">
      <c r="A14" s="68"/>
      <c r="B14" s="398" t="s">
        <v>23</v>
      </c>
      <c r="C14" s="399"/>
      <c r="D14" s="247" t="s">
        <v>207</v>
      </c>
      <c r="E14" s="247" t="s">
        <v>208</v>
      </c>
      <c r="F14" s="247" t="s">
        <v>209</v>
      </c>
      <c r="G14" s="247" t="s">
        <v>210</v>
      </c>
      <c r="H14" s="102" t="s">
        <v>211</v>
      </c>
      <c r="I14" s="103"/>
      <c r="J14" s="241"/>
      <c r="K14" s="11"/>
    </row>
    <row r="15" spans="1:11" s="12" customFormat="1" ht="15.95" customHeight="1" x14ac:dyDescent="0.25">
      <c r="A15" s="40"/>
      <c r="B15" s="216"/>
      <c r="C15" s="180"/>
      <c r="D15" s="98" t="s">
        <v>20</v>
      </c>
      <c r="E15" s="98" t="s">
        <v>212</v>
      </c>
      <c r="F15" s="98" t="s">
        <v>16</v>
      </c>
      <c r="G15" s="98" t="s">
        <v>213</v>
      </c>
      <c r="H15" s="99" t="s">
        <v>39</v>
      </c>
      <c r="I15" s="180"/>
      <c r="J15" s="180"/>
      <c r="K15" s="13"/>
    </row>
    <row r="16" spans="1:11" ht="15.95" customHeight="1" x14ac:dyDescent="0.25">
      <c r="B16" s="382" t="s">
        <v>345</v>
      </c>
      <c r="C16" s="383"/>
      <c r="D16" s="189">
        <v>864</v>
      </c>
      <c r="E16" s="187">
        <v>13238</v>
      </c>
      <c r="F16" s="202">
        <v>492463519</v>
      </c>
      <c r="G16" s="188">
        <v>24.2</v>
      </c>
      <c r="H16" s="237">
        <v>138100</v>
      </c>
      <c r="I16" s="2"/>
      <c r="J16" s="2"/>
    </row>
    <row r="17" spans="1:11" ht="15.95" customHeight="1" x14ac:dyDescent="0.25">
      <c r="B17" s="382" t="s">
        <v>314</v>
      </c>
      <c r="C17" s="493"/>
      <c r="D17" s="189">
        <v>786</v>
      </c>
      <c r="E17" s="187">
        <v>11334</v>
      </c>
      <c r="F17" s="202">
        <v>470486272</v>
      </c>
      <c r="G17" s="188">
        <v>23.8</v>
      </c>
      <c r="H17" s="237">
        <v>142399</v>
      </c>
      <c r="I17" s="2"/>
      <c r="J17" s="2"/>
    </row>
    <row r="18" spans="1:11" ht="15.95" customHeight="1" x14ac:dyDescent="0.25">
      <c r="B18" s="382" t="s">
        <v>317</v>
      </c>
      <c r="C18" s="383"/>
      <c r="D18" s="189">
        <v>711</v>
      </c>
      <c r="E18" s="187">
        <v>10757</v>
      </c>
      <c r="F18" s="202">
        <v>418440239</v>
      </c>
      <c r="G18" s="188">
        <v>22.9</v>
      </c>
      <c r="H18" s="237">
        <v>134937</v>
      </c>
      <c r="I18" s="2"/>
      <c r="J18" s="2"/>
    </row>
    <row r="19" spans="1:11" ht="15.95" customHeight="1" x14ac:dyDescent="0.25">
      <c r="B19" s="409" t="s">
        <v>346</v>
      </c>
      <c r="C19" s="480"/>
      <c r="D19" s="355">
        <v>663</v>
      </c>
      <c r="E19" s="356">
        <v>10912</v>
      </c>
      <c r="F19" s="339">
        <v>426382817</v>
      </c>
      <c r="G19" s="357">
        <v>22.7</v>
      </c>
      <c r="H19" s="352">
        <v>146222</v>
      </c>
      <c r="I19" s="104"/>
      <c r="J19" s="2"/>
    </row>
    <row r="20" spans="1:11" ht="15" customHeight="1" x14ac:dyDescent="0.25">
      <c r="B20" s="2"/>
      <c r="C20" s="2"/>
      <c r="D20" s="105"/>
      <c r="E20" s="2"/>
      <c r="F20" s="2"/>
      <c r="G20" s="2"/>
      <c r="H20" s="492"/>
      <c r="I20" s="492"/>
      <c r="J20" s="2"/>
    </row>
    <row r="21" spans="1:11" ht="12.75" x14ac:dyDescent="0.25">
      <c r="B21" s="2"/>
      <c r="C21" s="82" t="s">
        <v>214</v>
      </c>
      <c r="D21" s="2"/>
      <c r="E21" s="2"/>
      <c r="F21" s="2"/>
      <c r="G21" s="2"/>
      <c r="H21" s="2"/>
      <c r="I21" s="101"/>
      <c r="J21" s="2"/>
    </row>
    <row r="22" spans="1:11" s="7" customFormat="1" ht="15.95" customHeight="1" x14ac:dyDescent="0.25">
      <c r="A22" s="68"/>
      <c r="B22" s="398" t="s">
        <v>23</v>
      </c>
      <c r="C22" s="399"/>
      <c r="D22" s="313" t="s">
        <v>207</v>
      </c>
      <c r="E22" s="313" t="s">
        <v>208</v>
      </c>
      <c r="F22" s="313" t="s">
        <v>209</v>
      </c>
      <c r="G22" s="307" t="s">
        <v>210</v>
      </c>
      <c r="H22" s="106" t="s">
        <v>211</v>
      </c>
      <c r="I22" s="103"/>
      <c r="J22" s="241"/>
      <c r="K22" s="11"/>
    </row>
    <row r="23" spans="1:11" s="12" customFormat="1" ht="15.95" customHeight="1" x14ac:dyDescent="0.25">
      <c r="A23" s="40"/>
      <c r="B23" s="216"/>
      <c r="C23" s="180"/>
      <c r="D23" s="98" t="s">
        <v>20</v>
      </c>
      <c r="E23" s="98" t="s">
        <v>212</v>
      </c>
      <c r="F23" s="98" t="s">
        <v>16</v>
      </c>
      <c r="G23" s="107" t="s">
        <v>213</v>
      </c>
      <c r="H23" s="98" t="s">
        <v>39</v>
      </c>
      <c r="I23" s="180"/>
      <c r="J23" s="180"/>
      <c r="K23" s="13"/>
    </row>
    <row r="24" spans="1:11" ht="15.95" customHeight="1" x14ac:dyDescent="0.25">
      <c r="B24" s="382" t="s">
        <v>345</v>
      </c>
      <c r="C24" s="383"/>
      <c r="D24" s="189">
        <v>29323</v>
      </c>
      <c r="E24" s="187">
        <v>46271</v>
      </c>
      <c r="F24" s="202">
        <v>439586100</v>
      </c>
      <c r="G24" s="186">
        <v>822.3</v>
      </c>
      <c r="H24" s="202">
        <v>123271</v>
      </c>
      <c r="I24" s="2"/>
      <c r="J24" s="2"/>
    </row>
    <row r="25" spans="1:11" ht="15.95" customHeight="1" x14ac:dyDescent="0.25">
      <c r="B25" s="382" t="s">
        <v>314</v>
      </c>
      <c r="C25" s="493"/>
      <c r="D25" s="189">
        <v>27034</v>
      </c>
      <c r="E25" s="187">
        <v>41871</v>
      </c>
      <c r="F25" s="202">
        <v>425042264</v>
      </c>
      <c r="G25" s="186">
        <v>818.2</v>
      </c>
      <c r="H25" s="202">
        <v>128645</v>
      </c>
      <c r="I25" s="2"/>
      <c r="J25" s="2"/>
    </row>
    <row r="26" spans="1:11" ht="15.95" customHeight="1" x14ac:dyDescent="0.25">
      <c r="B26" s="382" t="s">
        <v>317</v>
      </c>
      <c r="C26" s="383"/>
      <c r="D26" s="189">
        <v>25354</v>
      </c>
      <c r="E26" s="187">
        <v>38874</v>
      </c>
      <c r="F26" s="202">
        <v>402376515</v>
      </c>
      <c r="G26" s="186">
        <v>817.6</v>
      </c>
      <c r="H26" s="202">
        <v>129757</v>
      </c>
      <c r="I26" s="2"/>
      <c r="J26" s="2"/>
    </row>
    <row r="27" spans="1:11" ht="15.95" customHeight="1" x14ac:dyDescent="0.25">
      <c r="B27" s="409" t="s">
        <v>346</v>
      </c>
      <c r="C27" s="480"/>
      <c r="D27" s="355">
        <v>23443</v>
      </c>
      <c r="E27" s="356">
        <v>35412</v>
      </c>
      <c r="F27" s="339">
        <v>368875280</v>
      </c>
      <c r="G27" s="357">
        <v>803.9</v>
      </c>
      <c r="H27" s="352">
        <v>126500</v>
      </c>
      <c r="I27" s="104"/>
      <c r="J27" s="2"/>
    </row>
    <row r="28" spans="1:11" ht="15" customHeight="1" x14ac:dyDescent="0.25">
      <c r="B28" s="2"/>
      <c r="C28" s="2"/>
      <c r="D28" s="2"/>
      <c r="E28" s="2"/>
      <c r="F28" s="2"/>
      <c r="G28" s="492"/>
      <c r="H28" s="492"/>
      <c r="I28" s="2"/>
      <c r="J28" s="2"/>
    </row>
    <row r="29" spans="1:11" ht="12.75" x14ac:dyDescent="0.25">
      <c r="B29" s="2"/>
      <c r="C29" s="82" t="s">
        <v>215</v>
      </c>
      <c r="D29" s="2"/>
      <c r="E29" s="2"/>
      <c r="F29" s="2"/>
      <c r="G29" s="2"/>
      <c r="H29" s="2"/>
      <c r="I29" s="101"/>
      <c r="J29" s="2"/>
    </row>
    <row r="30" spans="1:11" s="7" customFormat="1" ht="15.95" customHeight="1" x14ac:dyDescent="0.25">
      <c r="A30" s="68"/>
      <c r="B30" s="398" t="s">
        <v>23</v>
      </c>
      <c r="C30" s="399"/>
      <c r="D30" s="313" t="s">
        <v>207</v>
      </c>
      <c r="E30" s="313" t="s">
        <v>208</v>
      </c>
      <c r="F30" s="313" t="s">
        <v>209</v>
      </c>
      <c r="G30" s="313" t="s">
        <v>210</v>
      </c>
      <c r="H30" s="102" t="s">
        <v>211</v>
      </c>
      <c r="I30" s="103"/>
      <c r="J30" s="241"/>
      <c r="K30" s="11"/>
    </row>
    <row r="31" spans="1:11" s="12" customFormat="1" ht="15.95" customHeight="1" x14ac:dyDescent="0.25">
      <c r="A31" s="40"/>
      <c r="B31" s="216"/>
      <c r="C31" s="180"/>
      <c r="D31" s="98" t="s">
        <v>20</v>
      </c>
      <c r="E31" s="98" t="s">
        <v>212</v>
      </c>
      <c r="F31" s="98" t="s">
        <v>16</v>
      </c>
      <c r="G31" s="98" t="s">
        <v>213</v>
      </c>
      <c r="H31" s="99" t="s">
        <v>39</v>
      </c>
      <c r="I31" s="180"/>
      <c r="J31" s="180"/>
      <c r="K31" s="13"/>
    </row>
    <row r="32" spans="1:11" ht="15.95" customHeight="1" x14ac:dyDescent="0.25">
      <c r="B32" s="382" t="s">
        <v>345</v>
      </c>
      <c r="C32" s="383"/>
      <c r="D32" s="189">
        <v>6115</v>
      </c>
      <c r="E32" s="187">
        <v>11915</v>
      </c>
      <c r="F32" s="202">
        <v>83000690</v>
      </c>
      <c r="G32" s="188">
        <v>171.5</v>
      </c>
      <c r="H32" s="312">
        <v>23276</v>
      </c>
      <c r="I32" s="2"/>
      <c r="J32" s="2"/>
    </row>
    <row r="33" spans="2:10" ht="15.95" customHeight="1" x14ac:dyDescent="0.25">
      <c r="B33" s="382" t="s">
        <v>314</v>
      </c>
      <c r="C33" s="493"/>
      <c r="D33" s="189">
        <v>5629</v>
      </c>
      <c r="E33" s="187">
        <v>10368</v>
      </c>
      <c r="F33" s="202">
        <v>73588430</v>
      </c>
      <c r="G33" s="188">
        <v>170.4</v>
      </c>
      <c r="H33" s="312">
        <v>22273</v>
      </c>
      <c r="I33" s="2"/>
      <c r="J33" s="2"/>
    </row>
    <row r="34" spans="2:10" ht="15.95" customHeight="1" x14ac:dyDescent="0.25">
      <c r="B34" s="382" t="s">
        <v>317</v>
      </c>
      <c r="C34" s="383"/>
      <c r="D34" s="189">
        <v>5544</v>
      </c>
      <c r="E34" s="187">
        <v>10109</v>
      </c>
      <c r="F34" s="202">
        <v>74010930</v>
      </c>
      <c r="G34" s="188">
        <v>178.8</v>
      </c>
      <c r="H34" s="312">
        <v>23867</v>
      </c>
      <c r="I34" s="2"/>
      <c r="J34" s="2"/>
    </row>
    <row r="35" spans="2:10" ht="15.95" customHeight="1" x14ac:dyDescent="0.25">
      <c r="B35" s="409" t="s">
        <v>346</v>
      </c>
      <c r="C35" s="480"/>
      <c r="D35" s="355">
        <v>5361</v>
      </c>
      <c r="E35" s="356">
        <v>9563</v>
      </c>
      <c r="F35" s="339">
        <v>70869650</v>
      </c>
      <c r="G35" s="357">
        <v>183.8</v>
      </c>
      <c r="H35" s="352">
        <v>24304</v>
      </c>
      <c r="I35" s="104"/>
      <c r="J35" s="2"/>
    </row>
    <row r="36" spans="2:10" ht="15" customHeight="1" x14ac:dyDescent="0.25">
      <c r="H36" s="47" t="s">
        <v>282</v>
      </c>
    </row>
  </sheetData>
  <mergeCells count="25">
    <mergeCell ref="B27:C27"/>
    <mergeCell ref="B25:C25"/>
    <mergeCell ref="B26:C26"/>
    <mergeCell ref="B24:C24"/>
    <mergeCell ref="B22:C22"/>
    <mergeCell ref="H20:I20"/>
    <mergeCell ref="B14:C14"/>
    <mergeCell ref="F4:H4"/>
    <mergeCell ref="D4:E4"/>
    <mergeCell ref="B10:C10"/>
    <mergeCell ref="B8:C8"/>
    <mergeCell ref="B9:C9"/>
    <mergeCell ref="B7:C7"/>
    <mergeCell ref="B19:C19"/>
    <mergeCell ref="B16:C16"/>
    <mergeCell ref="B18:C18"/>
    <mergeCell ref="B17:C17"/>
    <mergeCell ref="I4:J4"/>
    <mergeCell ref="B4:C5"/>
    <mergeCell ref="G28:H28"/>
    <mergeCell ref="B30:C30"/>
    <mergeCell ref="B35:C35"/>
    <mergeCell ref="B32:C32"/>
    <mergeCell ref="B33:C33"/>
    <mergeCell ref="B34:C34"/>
  </mergeCells>
  <phoneticPr fontId="2"/>
  <pageMargins left="0.39370078740157483" right="0.39370078740157483" top="0.78740157480314965" bottom="0.39370078740157483" header="0.39370078740157483" footer="0.39370078740157483"/>
  <pageSetup paperSize="9" scale="9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J36"/>
  <sheetViews>
    <sheetView view="pageBreakPreview" zoomScale="90" zoomScaleNormal="100" zoomScaleSheetLayoutView="90" workbookViewId="0">
      <selection activeCell="G18" sqref="G18"/>
    </sheetView>
  </sheetViews>
  <sheetFormatPr defaultColWidth="9" defaultRowHeight="15" customHeight="1" x14ac:dyDescent="0.25"/>
  <cols>
    <col min="1" max="2" width="3.59765625" style="57" customWidth="1"/>
    <col min="3" max="3" width="14.59765625" style="57" customWidth="1"/>
    <col min="4" max="4" width="17.59765625" style="57" customWidth="1"/>
    <col min="5" max="5" width="22.73046875" style="57" customWidth="1"/>
    <col min="6" max="9" width="17.59765625" style="57" customWidth="1"/>
    <col min="10" max="20" width="15.59765625" style="8" customWidth="1"/>
    <col min="21" max="22" width="10.59765625" style="8" customWidth="1"/>
    <col min="23" max="25" width="7.59765625" style="8" customWidth="1"/>
    <col min="26" max="16384" width="9" style="8"/>
  </cols>
  <sheetData>
    <row r="1" spans="1:9" ht="15" customHeight="1" x14ac:dyDescent="0.25">
      <c r="B1" s="38"/>
      <c r="C1" s="68"/>
    </row>
    <row r="2" spans="1:9" ht="15" customHeight="1" x14ac:dyDescent="0.25">
      <c r="B2" s="38"/>
      <c r="C2" s="37"/>
      <c r="D2" s="68"/>
    </row>
    <row r="3" spans="1:9" ht="12.75" x14ac:dyDescent="0.25">
      <c r="B3" s="222"/>
      <c r="C3" s="495" t="s">
        <v>265</v>
      </c>
      <c r="D3" s="495"/>
    </row>
    <row r="4" spans="1:9" s="7" customFormat="1" ht="15" customHeight="1" x14ac:dyDescent="0.25">
      <c r="A4" s="68"/>
      <c r="B4" s="449" t="s">
        <v>3</v>
      </c>
      <c r="C4" s="450"/>
      <c r="D4" s="496" t="s">
        <v>200</v>
      </c>
      <c r="E4" s="496"/>
      <c r="F4" s="497" t="s">
        <v>201</v>
      </c>
      <c r="G4" s="497"/>
      <c r="H4" s="497" t="s">
        <v>216</v>
      </c>
      <c r="I4" s="497"/>
    </row>
    <row r="5" spans="1:9" s="12" customFormat="1" ht="15" customHeight="1" x14ac:dyDescent="0.25">
      <c r="A5" s="40"/>
      <c r="B5" s="449"/>
      <c r="C5" s="450"/>
      <c r="D5" s="250" t="s">
        <v>22</v>
      </c>
      <c r="E5" s="250" t="s">
        <v>209</v>
      </c>
      <c r="F5" s="250" t="s">
        <v>22</v>
      </c>
      <c r="G5" s="250" t="s">
        <v>217</v>
      </c>
      <c r="H5" s="250" t="s">
        <v>22</v>
      </c>
      <c r="I5" s="250" t="s">
        <v>217</v>
      </c>
    </row>
    <row r="6" spans="1:9" s="12" customFormat="1" ht="15" customHeight="1" x14ac:dyDescent="0.25">
      <c r="A6" s="40"/>
      <c r="B6" s="72"/>
      <c r="C6" s="40"/>
      <c r="D6" s="41" t="s">
        <v>20</v>
      </c>
      <c r="E6" s="41" t="s">
        <v>16</v>
      </c>
      <c r="F6" s="41" t="s">
        <v>20</v>
      </c>
      <c r="G6" s="41" t="s">
        <v>16</v>
      </c>
      <c r="H6" s="41" t="s">
        <v>20</v>
      </c>
      <c r="I6" s="41" t="s">
        <v>16</v>
      </c>
    </row>
    <row r="7" spans="1:9" s="7" customFormat="1" ht="15" customHeight="1" x14ac:dyDescent="0.25">
      <c r="A7" s="68"/>
      <c r="B7" s="382" t="s">
        <v>345</v>
      </c>
      <c r="C7" s="383"/>
      <c r="D7" s="211">
        <v>991</v>
      </c>
      <c r="E7" s="211">
        <v>8554685</v>
      </c>
      <c r="F7" s="198">
        <v>22</v>
      </c>
      <c r="G7" s="198">
        <v>193120</v>
      </c>
      <c r="H7" s="198">
        <v>969</v>
      </c>
      <c r="I7" s="198">
        <v>8361565</v>
      </c>
    </row>
    <row r="8" spans="1:9" s="7" customFormat="1" ht="15" customHeight="1" x14ac:dyDescent="0.25">
      <c r="A8" s="68"/>
      <c r="B8" s="382" t="s">
        <v>314</v>
      </c>
      <c r="C8" s="493"/>
      <c r="D8" s="211">
        <v>892</v>
      </c>
      <c r="E8" s="211">
        <v>8711367</v>
      </c>
      <c r="F8" s="198">
        <v>15</v>
      </c>
      <c r="G8" s="198">
        <v>1048346</v>
      </c>
      <c r="H8" s="198">
        <v>877</v>
      </c>
      <c r="I8" s="198">
        <v>7663021</v>
      </c>
    </row>
    <row r="9" spans="1:9" s="7" customFormat="1" ht="15" customHeight="1" x14ac:dyDescent="0.25">
      <c r="A9" s="68"/>
      <c r="B9" s="382" t="s">
        <v>317</v>
      </c>
      <c r="C9" s="383"/>
      <c r="D9" s="210">
        <v>774</v>
      </c>
      <c r="E9" s="210">
        <v>7818158</v>
      </c>
      <c r="F9" s="198">
        <v>77</v>
      </c>
      <c r="G9" s="198">
        <v>1120620</v>
      </c>
      <c r="H9" s="198">
        <v>697</v>
      </c>
      <c r="I9" s="198">
        <v>6697538</v>
      </c>
    </row>
    <row r="10" spans="1:9" s="7" customFormat="1" ht="15" customHeight="1" x14ac:dyDescent="0.25">
      <c r="A10" s="68"/>
      <c r="B10" s="409" t="s">
        <v>346</v>
      </c>
      <c r="C10" s="480"/>
      <c r="D10" s="353">
        <v>669</v>
      </c>
      <c r="E10" s="351">
        <v>7083074</v>
      </c>
      <c r="F10" s="353">
        <v>19</v>
      </c>
      <c r="G10" s="353">
        <v>334064</v>
      </c>
      <c r="H10" s="353">
        <v>650</v>
      </c>
      <c r="I10" s="351">
        <v>6749010</v>
      </c>
    </row>
    <row r="11" spans="1:9" ht="15" customHeight="1" x14ac:dyDescent="0.25">
      <c r="B11" s="82"/>
      <c r="C11" s="2"/>
      <c r="D11" s="2"/>
      <c r="E11" s="2"/>
      <c r="F11" s="2"/>
      <c r="G11" s="2"/>
      <c r="H11" s="2"/>
      <c r="I11" s="306" t="s">
        <v>282</v>
      </c>
    </row>
    <row r="12" spans="1:9" ht="12.75" x14ac:dyDescent="0.25">
      <c r="B12" s="82"/>
      <c r="C12" s="241" t="s">
        <v>218</v>
      </c>
      <c r="D12" s="2"/>
      <c r="E12" s="2"/>
      <c r="F12" s="2"/>
      <c r="G12" s="2"/>
      <c r="H12" s="2"/>
      <c r="I12" s="101"/>
    </row>
    <row r="13" spans="1:9" ht="12.75" x14ac:dyDescent="0.25">
      <c r="B13" s="82"/>
      <c r="C13" s="241" t="s">
        <v>219</v>
      </c>
      <c r="D13" s="2"/>
      <c r="E13" s="2"/>
      <c r="F13" s="2"/>
      <c r="G13" s="2"/>
      <c r="H13" s="2"/>
      <c r="I13" s="101"/>
    </row>
    <row r="14" spans="1:9" s="7" customFormat="1" ht="15" customHeight="1" x14ac:dyDescent="0.25">
      <c r="A14" s="68"/>
      <c r="B14" s="398" t="s">
        <v>23</v>
      </c>
      <c r="C14" s="399"/>
      <c r="D14" s="313" t="s">
        <v>220</v>
      </c>
      <c r="E14" s="313" t="s">
        <v>221</v>
      </c>
      <c r="F14" s="319" t="s">
        <v>222</v>
      </c>
      <c r="G14" s="103"/>
      <c r="H14" s="310"/>
      <c r="I14" s="310"/>
    </row>
    <row r="15" spans="1:9" s="12" customFormat="1" ht="15" customHeight="1" x14ac:dyDescent="0.25">
      <c r="A15" s="40"/>
      <c r="B15" s="216"/>
      <c r="C15" s="180"/>
      <c r="D15" s="98" t="s">
        <v>20</v>
      </c>
      <c r="E15" s="98" t="s">
        <v>16</v>
      </c>
      <c r="F15" s="99" t="s">
        <v>16</v>
      </c>
      <c r="G15" s="180"/>
      <c r="H15" s="180"/>
      <c r="I15" s="180"/>
    </row>
    <row r="16" spans="1:9" ht="15" customHeight="1" x14ac:dyDescent="0.25">
      <c r="B16" s="382" t="s">
        <v>345</v>
      </c>
      <c r="C16" s="383"/>
      <c r="D16" s="198">
        <v>1934</v>
      </c>
      <c r="E16" s="198">
        <v>121438737</v>
      </c>
      <c r="F16" s="312">
        <v>62791</v>
      </c>
      <c r="G16" s="2"/>
      <c r="H16" s="2"/>
      <c r="I16" s="2"/>
    </row>
    <row r="17" spans="1:10" ht="15" customHeight="1" x14ac:dyDescent="0.25">
      <c r="B17" s="382" t="s">
        <v>314</v>
      </c>
      <c r="C17" s="493"/>
      <c r="D17" s="198">
        <v>2090</v>
      </c>
      <c r="E17" s="198">
        <v>122921222</v>
      </c>
      <c r="F17" s="312">
        <v>58814</v>
      </c>
      <c r="G17" s="2"/>
      <c r="H17" s="2"/>
      <c r="I17" s="2"/>
    </row>
    <row r="18" spans="1:10" ht="15" customHeight="1" x14ac:dyDescent="0.25">
      <c r="B18" s="382" t="s">
        <v>317</v>
      </c>
      <c r="C18" s="383"/>
      <c r="D18" s="198">
        <v>1873</v>
      </c>
      <c r="E18" s="198">
        <v>105129342</v>
      </c>
      <c r="F18" s="312">
        <v>56129</v>
      </c>
      <c r="G18" s="2"/>
      <c r="H18" s="2"/>
      <c r="I18" s="2"/>
    </row>
    <row r="19" spans="1:10" ht="15" customHeight="1" x14ac:dyDescent="0.25">
      <c r="B19" s="409" t="s">
        <v>346</v>
      </c>
      <c r="C19" s="480"/>
      <c r="D19" s="355">
        <v>1739</v>
      </c>
      <c r="E19" s="353">
        <v>101728240</v>
      </c>
      <c r="F19" s="352">
        <v>58498</v>
      </c>
      <c r="G19" s="104"/>
      <c r="H19" s="2"/>
      <c r="I19" s="2"/>
    </row>
    <row r="20" spans="1:10" ht="15" customHeight="1" x14ac:dyDescent="0.25">
      <c r="B20" s="2"/>
      <c r="C20" s="2"/>
      <c r="D20" s="2"/>
      <c r="E20" s="2"/>
      <c r="F20" s="2"/>
      <c r="G20" s="2"/>
      <c r="H20" s="315"/>
      <c r="I20" s="2"/>
    </row>
    <row r="21" spans="1:10" s="7" customFormat="1" ht="15" customHeight="1" x14ac:dyDescent="0.25">
      <c r="A21" s="68"/>
      <c r="B21" s="241"/>
      <c r="C21" s="241" t="s">
        <v>24</v>
      </c>
      <c r="D21" s="310"/>
      <c r="E21" s="310"/>
      <c r="F21" s="310"/>
      <c r="G21" s="310"/>
      <c r="H21" s="310"/>
      <c r="I21" s="180"/>
    </row>
    <row r="22" spans="1:10" s="7" customFormat="1" ht="15" customHeight="1" x14ac:dyDescent="0.25">
      <c r="A22" s="68"/>
      <c r="B22" s="475" t="s">
        <v>23</v>
      </c>
      <c r="C22" s="398"/>
      <c r="D22" s="313" t="s">
        <v>220</v>
      </c>
      <c r="E22" s="313" t="s">
        <v>25</v>
      </c>
      <c r="F22" s="314" t="s">
        <v>26</v>
      </c>
      <c r="G22" s="304"/>
      <c r="H22" s="310"/>
      <c r="I22" s="310"/>
      <c r="J22" s="11"/>
    </row>
    <row r="23" spans="1:10" s="12" customFormat="1" ht="15" customHeight="1" x14ac:dyDescent="0.25">
      <c r="A23" s="40"/>
      <c r="B23" s="216"/>
      <c r="C23" s="180"/>
      <c r="D23" s="98" t="s">
        <v>20</v>
      </c>
      <c r="E23" s="98" t="s">
        <v>16</v>
      </c>
      <c r="F23" s="152" t="s">
        <v>16</v>
      </c>
      <c r="G23" s="309"/>
      <c r="H23" s="180"/>
      <c r="I23" s="180"/>
    </row>
    <row r="24" spans="1:10" ht="15" customHeight="1" x14ac:dyDescent="0.25">
      <c r="B24" s="382" t="s">
        <v>345</v>
      </c>
      <c r="C24" s="383"/>
      <c r="D24" s="189">
        <v>12</v>
      </c>
      <c r="E24" s="212">
        <v>420000</v>
      </c>
      <c r="F24" s="197">
        <v>5040000</v>
      </c>
      <c r="G24" s="186"/>
      <c r="H24" s="108"/>
      <c r="I24" s="108"/>
    </row>
    <row r="25" spans="1:10" ht="15" customHeight="1" x14ac:dyDescent="0.25">
      <c r="B25" s="382" t="s">
        <v>314</v>
      </c>
      <c r="C25" s="493"/>
      <c r="D25" s="189">
        <v>7</v>
      </c>
      <c r="E25" s="212">
        <v>420000</v>
      </c>
      <c r="F25" s="197">
        <v>2940000</v>
      </c>
      <c r="G25" s="186"/>
      <c r="H25" s="108"/>
      <c r="I25" s="108"/>
    </row>
    <row r="26" spans="1:10" ht="15" customHeight="1" x14ac:dyDescent="0.25">
      <c r="B26" s="382" t="s">
        <v>317</v>
      </c>
      <c r="C26" s="383"/>
      <c r="D26" s="189">
        <v>8</v>
      </c>
      <c r="E26" s="212">
        <v>420000</v>
      </c>
      <c r="F26" s="197">
        <v>3272850</v>
      </c>
      <c r="G26" s="186"/>
      <c r="H26" s="108"/>
      <c r="I26" s="108"/>
    </row>
    <row r="27" spans="1:10" ht="15" customHeight="1" x14ac:dyDescent="0.25">
      <c r="B27" s="409" t="s">
        <v>346</v>
      </c>
      <c r="C27" s="480"/>
      <c r="D27" s="355">
        <v>6</v>
      </c>
      <c r="E27" s="358">
        <v>420000</v>
      </c>
      <c r="F27" s="352">
        <v>2187150</v>
      </c>
      <c r="G27" s="186"/>
      <c r="H27" s="108"/>
      <c r="I27" s="108"/>
    </row>
    <row r="28" spans="1:10" ht="15" customHeight="1" x14ac:dyDescent="0.25">
      <c r="B28" s="2"/>
      <c r="C28" s="2"/>
      <c r="D28" s="2"/>
      <c r="E28" s="2"/>
      <c r="F28" s="2"/>
      <c r="G28" s="82"/>
      <c r="H28" s="82"/>
      <c r="I28" s="2"/>
    </row>
    <row r="29" spans="1:10" s="7" customFormat="1" ht="15" customHeight="1" x14ac:dyDescent="0.25">
      <c r="A29" s="68"/>
      <c r="B29" s="241"/>
      <c r="C29" s="241" t="s">
        <v>27</v>
      </c>
      <c r="D29" s="310"/>
      <c r="E29" s="310"/>
      <c r="F29" s="310"/>
      <c r="G29" s="310"/>
      <c r="H29" s="310"/>
      <c r="I29" s="180"/>
    </row>
    <row r="30" spans="1:10" s="7" customFormat="1" ht="15" customHeight="1" x14ac:dyDescent="0.25">
      <c r="A30" s="68"/>
      <c r="B30" s="475" t="s">
        <v>23</v>
      </c>
      <c r="C30" s="398"/>
      <c r="D30" s="313" t="s">
        <v>220</v>
      </c>
      <c r="E30" s="313" t="s">
        <v>25</v>
      </c>
      <c r="F30" s="314" t="s">
        <v>26</v>
      </c>
      <c r="G30" s="304"/>
      <c r="H30" s="310"/>
      <c r="I30" s="310"/>
      <c r="J30" s="11"/>
    </row>
    <row r="31" spans="1:10" s="12" customFormat="1" ht="15" customHeight="1" x14ac:dyDescent="0.25">
      <c r="A31" s="40"/>
      <c r="B31" s="216"/>
      <c r="C31" s="180"/>
      <c r="D31" s="98" t="s">
        <v>20</v>
      </c>
      <c r="E31" s="98" t="s">
        <v>16</v>
      </c>
      <c r="F31" s="152" t="s">
        <v>16</v>
      </c>
      <c r="G31" s="309"/>
      <c r="H31" s="180"/>
      <c r="I31" s="180"/>
    </row>
    <row r="32" spans="1:10" ht="15" customHeight="1" x14ac:dyDescent="0.25">
      <c r="B32" s="382" t="s">
        <v>345</v>
      </c>
      <c r="C32" s="383"/>
      <c r="D32" s="189">
        <v>14</v>
      </c>
      <c r="E32" s="212">
        <v>50000</v>
      </c>
      <c r="F32" s="197">
        <v>700000</v>
      </c>
      <c r="G32" s="186"/>
      <c r="H32" s="108"/>
      <c r="I32" s="108"/>
    </row>
    <row r="33" spans="2:9" ht="15" customHeight="1" x14ac:dyDescent="0.25">
      <c r="B33" s="382" t="s">
        <v>314</v>
      </c>
      <c r="C33" s="493"/>
      <c r="D33" s="189">
        <v>14</v>
      </c>
      <c r="E33" s="212">
        <v>50000</v>
      </c>
      <c r="F33" s="197">
        <v>700000</v>
      </c>
      <c r="G33" s="186"/>
      <c r="H33" s="108"/>
      <c r="I33" s="108"/>
    </row>
    <row r="34" spans="2:9" ht="15" customHeight="1" x14ac:dyDescent="0.25">
      <c r="B34" s="382" t="s">
        <v>317</v>
      </c>
      <c r="C34" s="383"/>
      <c r="D34" s="189">
        <v>20</v>
      </c>
      <c r="E34" s="213">
        <v>50000</v>
      </c>
      <c r="F34" s="312">
        <v>1000000</v>
      </c>
      <c r="G34" s="186"/>
      <c r="H34" s="108"/>
      <c r="I34" s="108"/>
    </row>
    <row r="35" spans="2:9" ht="15" customHeight="1" x14ac:dyDescent="0.25">
      <c r="B35" s="409" t="s">
        <v>346</v>
      </c>
      <c r="C35" s="480"/>
      <c r="D35" s="355">
        <v>25</v>
      </c>
      <c r="E35" s="339">
        <v>50000</v>
      </c>
      <c r="F35" s="352">
        <v>1250000</v>
      </c>
      <c r="G35" s="186"/>
      <c r="H35" s="108"/>
      <c r="I35" s="108"/>
    </row>
    <row r="36" spans="2:9" ht="15" customHeight="1" x14ac:dyDescent="0.25">
      <c r="F36" s="225" t="s">
        <v>282</v>
      </c>
    </row>
  </sheetData>
  <mergeCells count="24">
    <mergeCell ref="B30:C30"/>
    <mergeCell ref="B35:C35"/>
    <mergeCell ref="B33:C33"/>
    <mergeCell ref="B34:C34"/>
    <mergeCell ref="B32:C32"/>
    <mergeCell ref="H4:I4"/>
    <mergeCell ref="B4:C5"/>
    <mergeCell ref="F4:G4"/>
    <mergeCell ref="B16:C16"/>
    <mergeCell ref="B19:C19"/>
    <mergeCell ref="B17:C17"/>
    <mergeCell ref="B18:C18"/>
    <mergeCell ref="C3:D3"/>
    <mergeCell ref="B14:C14"/>
    <mergeCell ref="D4:E4"/>
    <mergeCell ref="B7:C7"/>
    <mergeCell ref="B10:C10"/>
    <mergeCell ref="B8:C8"/>
    <mergeCell ref="B9:C9"/>
    <mergeCell ref="B22:C22"/>
    <mergeCell ref="B25:C25"/>
    <mergeCell ref="B24:C24"/>
    <mergeCell ref="B27:C27"/>
    <mergeCell ref="B26:C26"/>
  </mergeCells>
  <phoneticPr fontId="2"/>
  <pageMargins left="0.39370078740157483" right="0.39370078740157483" top="0.39370078740157483" bottom="0" header="0.39370078740157483" footer="0.39370078740157483"/>
  <pageSetup paperSize="9" scale="96" orientation="landscape" r:id="rId1"/>
  <headerFooter differentOddEven="1" alignWithMargins="0">
    <evenHeader>&amp;R&amp;"ＭＳ 明朝,標準"- &amp;P -</even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2:L44"/>
  <sheetViews>
    <sheetView view="pageBreakPreview" zoomScale="85" zoomScaleNormal="85" zoomScaleSheetLayoutView="85" workbookViewId="0">
      <selection activeCell="H38" sqref="H38"/>
    </sheetView>
  </sheetViews>
  <sheetFormatPr defaultColWidth="9" defaultRowHeight="15" customHeight="1" x14ac:dyDescent="0.25"/>
  <cols>
    <col min="1" max="2" width="3.59765625" style="8" customWidth="1"/>
    <col min="3" max="3" width="14.59765625" style="8" customWidth="1"/>
    <col min="4" max="11" width="16.59765625" style="8" customWidth="1"/>
    <col min="12" max="12" width="8.59765625" style="8" customWidth="1"/>
    <col min="13" max="35" width="10.59765625" style="8" customWidth="1"/>
    <col min="36" max="38" width="7.59765625" style="8" customWidth="1"/>
    <col min="39" max="16384" width="9" style="8"/>
  </cols>
  <sheetData>
    <row r="2" spans="1:12" s="57" customFormat="1" ht="12.75" x14ac:dyDescent="0.25">
      <c r="B2" s="222"/>
      <c r="C2" s="222" t="s">
        <v>41</v>
      </c>
    </row>
    <row r="3" spans="1:12" s="57" customFormat="1" ht="12.75" x14ac:dyDescent="0.25">
      <c r="B3" s="222"/>
      <c r="C3" s="222" t="s">
        <v>42</v>
      </c>
    </row>
    <row r="4" spans="1:12" s="68" customFormat="1" ht="15" customHeight="1" x14ac:dyDescent="0.25">
      <c r="B4" s="449" t="s">
        <v>3</v>
      </c>
      <c r="C4" s="455"/>
      <c r="D4" s="250" t="s">
        <v>223</v>
      </c>
      <c r="E4" s="250" t="s">
        <v>224</v>
      </c>
      <c r="F4" s="250" t="s">
        <v>225</v>
      </c>
      <c r="G4" s="222"/>
      <c r="H4" s="222"/>
      <c r="I4" s="222"/>
      <c r="J4" s="222"/>
      <c r="K4" s="222"/>
    </row>
    <row r="5" spans="1:12" s="40" customFormat="1" ht="15" customHeight="1" x14ac:dyDescent="0.25">
      <c r="B5" s="74"/>
      <c r="C5" s="63"/>
      <c r="D5" s="48" t="s">
        <v>0</v>
      </c>
      <c r="E5" s="48" t="s">
        <v>0</v>
      </c>
      <c r="F5" s="48" t="s">
        <v>198</v>
      </c>
    </row>
    <row r="6" spans="1:12" s="64" customFormat="1" ht="15" customHeight="1" x14ac:dyDescent="0.25">
      <c r="A6" s="68"/>
      <c r="B6" s="382" t="s">
        <v>347</v>
      </c>
      <c r="C6" s="395"/>
      <c r="D6" s="198">
        <v>2077</v>
      </c>
      <c r="E6" s="198">
        <v>649</v>
      </c>
      <c r="F6" s="190">
        <v>31.2</v>
      </c>
      <c r="G6" s="241"/>
      <c r="H6" s="241"/>
      <c r="I6" s="241"/>
      <c r="J6" s="241"/>
      <c r="K6" s="241"/>
    </row>
    <row r="7" spans="1:12" s="64" customFormat="1" ht="15" customHeight="1" x14ac:dyDescent="0.25">
      <c r="A7" s="68"/>
      <c r="B7" s="409" t="s">
        <v>346</v>
      </c>
      <c r="C7" s="410"/>
      <c r="D7" s="353">
        <v>1959</v>
      </c>
      <c r="E7" s="353">
        <v>644</v>
      </c>
      <c r="F7" s="359">
        <v>32.299999999999997</v>
      </c>
      <c r="G7" s="33"/>
      <c r="H7" s="310"/>
      <c r="I7" s="310"/>
      <c r="J7" s="310"/>
      <c r="K7" s="310"/>
    </row>
    <row r="8" spans="1:12" s="57" customFormat="1" ht="13.5" customHeight="1" x14ac:dyDescent="0.25">
      <c r="B8" s="82"/>
      <c r="C8" s="2"/>
      <c r="D8" s="2"/>
      <c r="E8" s="2"/>
      <c r="F8" s="2"/>
      <c r="G8" s="2"/>
      <c r="H8" s="2"/>
      <c r="I8" s="2"/>
      <c r="J8" s="2"/>
      <c r="K8" s="2"/>
    </row>
    <row r="9" spans="1:12" s="68" customFormat="1" ht="13.5" customHeight="1" x14ac:dyDescent="0.25">
      <c r="B9" s="241"/>
      <c r="C9" s="241" t="s">
        <v>226</v>
      </c>
      <c r="D9" s="310"/>
      <c r="E9" s="310"/>
      <c r="F9" s="310"/>
      <c r="G9" s="310"/>
      <c r="H9" s="310"/>
      <c r="I9" s="180"/>
      <c r="J9" s="310"/>
      <c r="K9" s="310"/>
    </row>
    <row r="10" spans="1:12" s="68" customFormat="1" ht="15" customHeight="1" x14ac:dyDescent="0.25">
      <c r="B10" s="387" t="s">
        <v>3</v>
      </c>
      <c r="C10" s="407"/>
      <c r="D10" s="398" t="s">
        <v>227</v>
      </c>
      <c r="E10" s="399"/>
      <c r="F10" s="399"/>
      <c r="G10" s="454"/>
      <c r="H10" s="398" t="s">
        <v>228</v>
      </c>
      <c r="I10" s="399"/>
      <c r="J10" s="399"/>
      <c r="K10" s="454"/>
    </row>
    <row r="11" spans="1:12" s="68" customFormat="1" ht="15" customHeight="1" x14ac:dyDescent="0.25">
      <c r="B11" s="389"/>
      <c r="C11" s="408"/>
      <c r="D11" s="303" t="s">
        <v>223</v>
      </c>
      <c r="E11" s="303" t="s">
        <v>229</v>
      </c>
      <c r="F11" s="303" t="s">
        <v>230</v>
      </c>
      <c r="G11" s="303" t="s">
        <v>231</v>
      </c>
      <c r="H11" s="303" t="s">
        <v>223</v>
      </c>
      <c r="I11" s="303" t="s">
        <v>229</v>
      </c>
      <c r="J11" s="303" t="s">
        <v>230</v>
      </c>
      <c r="K11" s="303" t="s">
        <v>231</v>
      </c>
    </row>
    <row r="12" spans="1:12" s="40" customFormat="1" ht="15" customHeight="1" x14ac:dyDescent="0.25">
      <c r="B12" s="216"/>
      <c r="C12" s="180"/>
      <c r="D12" s="154" t="s">
        <v>28</v>
      </c>
      <c r="E12" s="154" t="s">
        <v>0</v>
      </c>
      <c r="F12" s="154" t="s">
        <v>28</v>
      </c>
      <c r="G12" s="154" t="s">
        <v>232</v>
      </c>
      <c r="H12" s="154" t="s">
        <v>28</v>
      </c>
      <c r="I12" s="154" t="s">
        <v>0</v>
      </c>
      <c r="J12" s="154" t="s">
        <v>28</v>
      </c>
      <c r="K12" s="154" t="s">
        <v>232</v>
      </c>
    </row>
    <row r="13" spans="1:12" s="65" customFormat="1" ht="15" customHeight="1" x14ac:dyDescent="0.25">
      <c r="A13" s="49"/>
      <c r="B13" s="382" t="s">
        <v>347</v>
      </c>
      <c r="C13" s="395"/>
      <c r="D13" s="195">
        <v>15</v>
      </c>
      <c r="E13" s="191">
        <v>3</v>
      </c>
      <c r="F13" s="192">
        <v>1</v>
      </c>
      <c r="G13" s="193">
        <v>6.7</v>
      </c>
      <c r="H13" s="195">
        <v>43</v>
      </c>
      <c r="I13" s="195">
        <v>8</v>
      </c>
      <c r="J13" s="194">
        <v>11</v>
      </c>
      <c r="K13" s="193">
        <v>25.6</v>
      </c>
    </row>
    <row r="14" spans="1:12" s="57" customFormat="1" ht="15" customHeight="1" x14ac:dyDescent="0.25">
      <c r="B14" s="409" t="s">
        <v>346</v>
      </c>
      <c r="C14" s="410"/>
      <c r="D14" s="360">
        <v>18</v>
      </c>
      <c r="E14" s="361">
        <v>3</v>
      </c>
      <c r="F14" s="362">
        <v>1</v>
      </c>
      <c r="G14" s="363">
        <f>1/18*100</f>
        <v>5.5555555555555554</v>
      </c>
      <c r="H14" s="360">
        <v>37</v>
      </c>
      <c r="I14" s="360">
        <v>8</v>
      </c>
      <c r="J14" s="364">
        <v>7</v>
      </c>
      <c r="K14" s="365">
        <f>8/37*100</f>
        <v>21.621621621621621</v>
      </c>
      <c r="L14" s="62"/>
    </row>
    <row r="15" spans="1:12" s="57" customFormat="1" ht="13.5" customHeight="1" x14ac:dyDescent="0.25">
      <c r="B15" s="241" t="s">
        <v>287</v>
      </c>
      <c r="C15" s="32"/>
      <c r="D15" s="32"/>
      <c r="E15" s="32"/>
      <c r="F15" s="2"/>
      <c r="G15" s="2"/>
      <c r="H15" s="2"/>
      <c r="I15" s="152"/>
      <c r="J15" s="2"/>
      <c r="K15" s="152" t="s">
        <v>282</v>
      </c>
    </row>
    <row r="16" spans="1:12" s="57" customFormat="1" ht="13.5" customHeight="1" x14ac:dyDescent="0.25">
      <c r="B16" s="241"/>
      <c r="C16" s="241"/>
      <c r="D16" s="32"/>
      <c r="E16" s="32"/>
      <c r="F16" s="2"/>
      <c r="G16" s="2"/>
      <c r="H16" s="2"/>
      <c r="I16" s="152"/>
      <c r="J16" s="2"/>
      <c r="K16" s="152"/>
    </row>
    <row r="17" spans="1:12" s="57" customFormat="1" ht="13.5" customHeight="1" x14ac:dyDescent="0.25">
      <c r="A17" s="38"/>
      <c r="B17" s="241">
        <v>3</v>
      </c>
      <c r="C17" s="241" t="s">
        <v>233</v>
      </c>
      <c r="D17" s="2"/>
      <c r="E17" s="2"/>
      <c r="F17" s="2"/>
      <c r="G17" s="2"/>
      <c r="H17" s="2"/>
      <c r="I17" s="2"/>
      <c r="J17" s="2"/>
      <c r="K17" s="101"/>
    </row>
    <row r="18" spans="1:12" s="68" customFormat="1" ht="15" customHeight="1" x14ac:dyDescent="0.25">
      <c r="B18" s="398" t="s">
        <v>3</v>
      </c>
      <c r="C18" s="454"/>
      <c r="D18" s="313" t="s">
        <v>223</v>
      </c>
      <c r="E18" s="313" t="s">
        <v>224</v>
      </c>
      <c r="F18" s="307" t="s">
        <v>225</v>
      </c>
      <c r="G18" s="304"/>
      <c r="H18" s="305"/>
      <c r="I18" s="103"/>
      <c r="J18" s="310"/>
      <c r="K18" s="310"/>
    </row>
    <row r="19" spans="1:12" s="44" customFormat="1" ht="15" customHeight="1" x14ac:dyDescent="0.25">
      <c r="B19" s="107"/>
      <c r="C19" s="152"/>
      <c r="D19" s="98" t="s">
        <v>28</v>
      </c>
      <c r="E19" s="98" t="s">
        <v>28</v>
      </c>
      <c r="F19" s="107" t="s">
        <v>232</v>
      </c>
      <c r="G19" s="107"/>
      <c r="H19" s="152"/>
      <c r="I19" s="152"/>
      <c r="J19" s="152"/>
      <c r="K19" s="109"/>
    </row>
    <row r="20" spans="1:12" s="57" customFormat="1" ht="15" customHeight="1" x14ac:dyDescent="0.25">
      <c r="B20" s="382" t="s">
        <v>347</v>
      </c>
      <c r="C20" s="395"/>
      <c r="D20" s="195">
        <v>2047</v>
      </c>
      <c r="E20" s="195">
        <v>743</v>
      </c>
      <c r="F20" s="196">
        <v>36.299999999999997</v>
      </c>
      <c r="G20" s="311"/>
      <c r="H20" s="197"/>
      <c r="I20" s="2"/>
      <c r="J20" s="2"/>
      <c r="K20" s="2"/>
    </row>
    <row r="21" spans="1:12" s="57" customFormat="1" ht="15" customHeight="1" x14ac:dyDescent="0.25">
      <c r="B21" s="409" t="s">
        <v>346</v>
      </c>
      <c r="C21" s="410"/>
      <c r="D21" s="360">
        <v>2072</v>
      </c>
      <c r="E21" s="360">
        <v>759</v>
      </c>
      <c r="F21" s="366">
        <v>36.630000000000003</v>
      </c>
      <c r="G21" s="311"/>
      <c r="H21" s="197"/>
      <c r="I21" s="2"/>
      <c r="J21" s="2"/>
      <c r="K21" s="2"/>
    </row>
    <row r="22" spans="1:12" ht="13.5" customHeight="1" x14ac:dyDescent="0.25">
      <c r="B22" s="2"/>
      <c r="C22" s="2"/>
      <c r="D22" s="2"/>
      <c r="E22" s="2"/>
      <c r="F22" s="152" t="s">
        <v>283</v>
      </c>
      <c r="G22" s="2"/>
      <c r="H22" s="152"/>
      <c r="I22" s="2"/>
      <c r="J22" s="2"/>
      <c r="K22" s="2"/>
    </row>
    <row r="23" spans="1:12" ht="13.5" customHeight="1" x14ac:dyDescent="0.25">
      <c r="B23" s="2"/>
      <c r="C23" s="2"/>
      <c r="D23" s="2"/>
      <c r="E23" s="2"/>
      <c r="F23" s="152"/>
      <c r="G23" s="2"/>
      <c r="H23" s="152"/>
      <c r="I23" s="2"/>
      <c r="J23" s="2"/>
      <c r="K23" s="2"/>
    </row>
    <row r="24" spans="1:12" ht="12.75" x14ac:dyDescent="0.25">
      <c r="B24" s="241">
        <v>4</v>
      </c>
      <c r="C24" s="241" t="s">
        <v>29</v>
      </c>
      <c r="D24" s="2"/>
      <c r="E24" s="2"/>
      <c r="F24" s="2"/>
      <c r="G24" s="2"/>
      <c r="H24" s="2"/>
      <c r="I24" s="2"/>
      <c r="J24" s="2"/>
      <c r="K24" s="2"/>
    </row>
    <row r="25" spans="1:12" s="18" customFormat="1" ht="13.5" customHeight="1" x14ac:dyDescent="0.25">
      <c r="B25" s="4"/>
      <c r="C25" s="241" t="s">
        <v>267</v>
      </c>
      <c r="D25" s="4"/>
      <c r="E25" s="318"/>
      <c r="F25" s="152"/>
      <c r="G25" s="4"/>
      <c r="H25" s="4"/>
      <c r="I25" s="152"/>
      <c r="J25" s="4"/>
      <c r="K25" s="4"/>
      <c r="L25" s="56"/>
    </row>
    <row r="26" spans="1:12" s="7" customFormat="1" ht="15.6" customHeight="1" x14ac:dyDescent="0.25">
      <c r="B26" s="398" t="s">
        <v>2</v>
      </c>
      <c r="C26" s="454"/>
      <c r="D26" s="498" t="s">
        <v>326</v>
      </c>
      <c r="E26" s="499"/>
      <c r="F26" s="498" t="s">
        <v>348</v>
      </c>
      <c r="G26" s="499"/>
      <c r="H26" s="4"/>
      <c r="I26" s="152"/>
      <c r="J26" s="310"/>
      <c r="K26" s="310"/>
    </row>
    <row r="27" spans="1:12" s="20" customFormat="1" ht="15.6" customHeight="1" x14ac:dyDescent="0.25">
      <c r="B27" s="110"/>
      <c r="C27" s="111"/>
      <c r="D27" s="259" t="s">
        <v>28</v>
      </c>
      <c r="E27" s="154" t="s">
        <v>274</v>
      </c>
      <c r="F27" s="259" t="s">
        <v>28</v>
      </c>
      <c r="G27" s="154" t="s">
        <v>274</v>
      </c>
      <c r="H27" s="152"/>
      <c r="I27" s="152"/>
      <c r="J27" s="152"/>
      <c r="K27" s="152"/>
    </row>
    <row r="28" spans="1:12" ht="15.6" customHeight="1" x14ac:dyDescent="0.25">
      <c r="B28" s="415" t="s">
        <v>266</v>
      </c>
      <c r="C28" s="416"/>
      <c r="D28" s="260">
        <f>SUM(D29:D34)</f>
        <v>4312</v>
      </c>
      <c r="E28" s="261">
        <v>1</v>
      </c>
      <c r="F28" s="260">
        <f>SUM(F29:F34)</f>
        <v>4265</v>
      </c>
      <c r="G28" s="261">
        <v>1</v>
      </c>
      <c r="H28" s="2"/>
      <c r="I28" s="2"/>
      <c r="J28" s="2"/>
      <c r="K28" s="2"/>
    </row>
    <row r="29" spans="1:12" ht="15.6" customHeight="1" x14ac:dyDescent="0.25">
      <c r="B29" s="382" t="s">
        <v>171</v>
      </c>
      <c r="C29" s="395"/>
      <c r="D29" s="276">
        <v>1045</v>
      </c>
      <c r="E29" s="277">
        <f>D29/D28</f>
        <v>0.2423469387755102</v>
      </c>
      <c r="F29" s="276">
        <v>1034</v>
      </c>
      <c r="G29" s="277">
        <v>0.24299999999999999</v>
      </c>
      <c r="H29" s="2"/>
      <c r="I29" s="2"/>
      <c r="J29" s="2"/>
      <c r="K29" s="2"/>
    </row>
    <row r="30" spans="1:12" ht="15.6" customHeight="1" x14ac:dyDescent="0.25">
      <c r="B30" s="382" t="s">
        <v>172</v>
      </c>
      <c r="C30" s="395"/>
      <c r="D30" s="276">
        <v>423</v>
      </c>
      <c r="E30" s="277">
        <f>D30/D28</f>
        <v>9.8098330241187387E-2</v>
      </c>
      <c r="F30" s="276">
        <v>423</v>
      </c>
      <c r="G30" s="277">
        <f>F30/F28</f>
        <v>9.9179366940211025E-2</v>
      </c>
      <c r="H30" s="2"/>
      <c r="I30" s="112"/>
      <c r="J30" s="2"/>
      <c r="K30" s="2"/>
    </row>
    <row r="31" spans="1:12" s="29" customFormat="1" ht="15.6" customHeight="1" x14ac:dyDescent="0.25">
      <c r="B31" s="382" t="s">
        <v>173</v>
      </c>
      <c r="C31" s="395"/>
      <c r="D31" s="276">
        <v>1099</v>
      </c>
      <c r="E31" s="277">
        <f>D31/D28</f>
        <v>0.25487012987012986</v>
      </c>
      <c r="F31" s="276">
        <v>1075</v>
      </c>
      <c r="G31" s="277">
        <f>F31/F28</f>
        <v>0.25205158264947247</v>
      </c>
      <c r="H31" s="112"/>
      <c r="I31" s="2"/>
      <c r="J31" s="112"/>
      <c r="K31" s="112"/>
    </row>
    <row r="32" spans="1:12" ht="15.6" customHeight="1" x14ac:dyDescent="0.25">
      <c r="B32" s="382" t="s">
        <v>174</v>
      </c>
      <c r="C32" s="395"/>
      <c r="D32" s="276">
        <v>1289</v>
      </c>
      <c r="E32" s="277">
        <f>D32/D28</f>
        <v>0.29893320964749537</v>
      </c>
      <c r="F32" s="276">
        <v>1301</v>
      </c>
      <c r="G32" s="277">
        <f>F32/F28</f>
        <v>0.30504103165298946</v>
      </c>
      <c r="H32" s="2"/>
      <c r="I32" s="2"/>
      <c r="J32" s="2"/>
      <c r="K32" s="2"/>
    </row>
    <row r="33" spans="2:12" ht="15.6" customHeight="1" x14ac:dyDescent="0.25">
      <c r="B33" s="382" t="s">
        <v>175</v>
      </c>
      <c r="C33" s="395"/>
      <c r="D33" s="276">
        <v>402</v>
      </c>
      <c r="E33" s="277">
        <f>D33/D28</f>
        <v>9.3228200371057515E-2</v>
      </c>
      <c r="F33" s="276">
        <v>380</v>
      </c>
      <c r="G33" s="277">
        <f>F33/F28</f>
        <v>8.9097303634232128E-2</v>
      </c>
      <c r="H33" s="2"/>
      <c r="I33" s="2"/>
      <c r="J33" s="2"/>
      <c r="K33" s="2"/>
    </row>
    <row r="34" spans="2:12" ht="15.6" customHeight="1" x14ac:dyDescent="0.25">
      <c r="B34" s="389" t="s">
        <v>176</v>
      </c>
      <c r="C34" s="408"/>
      <c r="D34" s="278">
        <v>54</v>
      </c>
      <c r="E34" s="277">
        <f>D34/D28</f>
        <v>1.2523191094619666E-2</v>
      </c>
      <c r="F34" s="278">
        <v>52</v>
      </c>
      <c r="G34" s="277">
        <f>F34/F28</f>
        <v>1.2192262602579133E-2</v>
      </c>
      <c r="H34" s="2"/>
      <c r="I34" s="4"/>
      <c r="J34" s="2"/>
      <c r="K34" s="2"/>
    </row>
    <row r="35" spans="2:12" s="18" customFormat="1" ht="13.5" customHeight="1" x14ac:dyDescent="0.25">
      <c r="B35" s="4"/>
      <c r="C35" s="4"/>
      <c r="D35" s="4"/>
      <c r="E35" s="316"/>
      <c r="F35" s="152"/>
      <c r="G35" s="316" t="s">
        <v>272</v>
      </c>
      <c r="H35" s="4"/>
      <c r="I35" s="310"/>
      <c r="J35" s="4"/>
      <c r="K35" s="4"/>
      <c r="L35" s="56"/>
    </row>
    <row r="36" spans="2:12" s="7" customFormat="1" ht="12.75" x14ac:dyDescent="0.25">
      <c r="B36" s="241"/>
      <c r="C36" s="241" t="s">
        <v>177</v>
      </c>
      <c r="D36" s="310"/>
      <c r="E36" s="310"/>
      <c r="F36" s="310"/>
      <c r="G36" s="310"/>
      <c r="H36" s="310"/>
      <c r="I36" s="310"/>
      <c r="J36" s="310"/>
      <c r="K36" s="180"/>
      <c r="L36" s="12"/>
    </row>
    <row r="37" spans="2:12" s="7" customFormat="1" ht="15.6" customHeight="1" x14ac:dyDescent="0.25">
      <c r="B37" s="398" t="s">
        <v>2</v>
      </c>
      <c r="C37" s="399"/>
      <c r="D37" s="313" t="s">
        <v>30</v>
      </c>
      <c r="E37" s="313" t="s">
        <v>178</v>
      </c>
      <c r="F37" s="313" t="s">
        <v>31</v>
      </c>
      <c r="G37" s="310"/>
      <c r="H37" s="310"/>
      <c r="I37" s="310"/>
      <c r="J37" s="310"/>
      <c r="K37" s="310"/>
    </row>
    <row r="38" spans="2:12" s="6" customFormat="1" ht="15.6" customHeight="1" x14ac:dyDescent="0.2">
      <c r="B38" s="500"/>
      <c r="C38" s="501"/>
      <c r="D38" s="113" t="s">
        <v>15</v>
      </c>
      <c r="E38" s="113" t="s">
        <v>15</v>
      </c>
      <c r="F38" s="113" t="s">
        <v>170</v>
      </c>
      <c r="G38" s="32"/>
      <c r="H38" s="32"/>
      <c r="I38" s="32"/>
      <c r="J38" s="32"/>
      <c r="K38" s="32"/>
    </row>
    <row r="39" spans="2:12" s="7" customFormat="1" ht="15.6" customHeight="1" x14ac:dyDescent="0.25">
      <c r="B39" s="382" t="s">
        <v>349</v>
      </c>
      <c r="C39" s="383"/>
      <c r="D39" s="207">
        <v>283728</v>
      </c>
      <c r="E39" s="207">
        <v>265282</v>
      </c>
      <c r="F39" s="205">
        <v>93.5</v>
      </c>
      <c r="G39" s="310"/>
      <c r="H39" s="310"/>
      <c r="I39" s="310"/>
      <c r="J39" s="310"/>
      <c r="K39" s="310"/>
    </row>
    <row r="40" spans="2:12" s="7" customFormat="1" ht="15.6" customHeight="1" x14ac:dyDescent="0.25">
      <c r="B40" s="382" t="s">
        <v>310</v>
      </c>
      <c r="C40" s="395"/>
      <c r="D40" s="207">
        <v>286330</v>
      </c>
      <c r="E40" s="207">
        <v>268381</v>
      </c>
      <c r="F40" s="205">
        <v>93.73</v>
      </c>
      <c r="G40" s="310"/>
      <c r="H40" s="310"/>
      <c r="I40" s="310"/>
      <c r="J40" s="310"/>
      <c r="K40" s="310"/>
    </row>
    <row r="41" spans="2:12" s="7" customFormat="1" ht="15.6" customHeight="1" x14ac:dyDescent="0.25">
      <c r="B41" s="382" t="s">
        <v>327</v>
      </c>
      <c r="C41" s="395"/>
      <c r="D41" s="207">
        <v>329383</v>
      </c>
      <c r="E41" s="207">
        <v>313121</v>
      </c>
      <c r="F41" s="205">
        <v>95.06</v>
      </c>
      <c r="G41" s="310"/>
      <c r="H41" s="310"/>
      <c r="I41" s="310"/>
      <c r="J41" s="310"/>
      <c r="K41" s="310"/>
    </row>
    <row r="42" spans="2:12" s="7" customFormat="1" ht="15.6" customHeight="1" x14ac:dyDescent="0.25">
      <c r="B42" s="409" t="s">
        <v>350</v>
      </c>
      <c r="C42" s="480"/>
      <c r="D42" s="263">
        <v>319460</v>
      </c>
      <c r="E42" s="263">
        <v>307347</v>
      </c>
      <c r="F42" s="375">
        <v>96.21</v>
      </c>
      <c r="G42" s="310"/>
      <c r="H42" s="310"/>
      <c r="I42" s="310"/>
      <c r="J42" s="310"/>
      <c r="K42" s="310"/>
    </row>
    <row r="43" spans="2:12" s="6" customFormat="1" ht="13.5" customHeight="1" x14ac:dyDescent="0.2">
      <c r="B43" s="56"/>
      <c r="C43" s="39"/>
      <c r="D43" s="39"/>
      <c r="E43" s="39"/>
      <c r="F43" s="44" t="s">
        <v>275</v>
      </c>
      <c r="H43" s="39"/>
      <c r="I43" s="39"/>
      <c r="J43" s="39"/>
      <c r="K43" s="39"/>
    </row>
    <row r="44" spans="2:12" ht="15" customHeight="1" x14ac:dyDescent="0.25">
      <c r="B44" s="56"/>
      <c r="C44" s="57"/>
      <c r="D44" s="57"/>
      <c r="E44" s="57"/>
      <c r="F44" s="57"/>
      <c r="G44" s="57"/>
      <c r="H44" s="39"/>
      <c r="I44" s="57"/>
      <c r="J44" s="57"/>
      <c r="K44" s="57"/>
    </row>
  </sheetData>
  <mergeCells count="27">
    <mergeCell ref="B38:C38"/>
    <mergeCell ref="B41:C41"/>
    <mergeCell ref="B42:C42"/>
    <mergeCell ref="B39:C39"/>
    <mergeCell ref="B40:C40"/>
    <mergeCell ref="H10:K10"/>
    <mergeCell ref="B4:C4"/>
    <mergeCell ref="B10:C11"/>
    <mergeCell ref="D10:G10"/>
    <mergeCell ref="B37:C37"/>
    <mergeCell ref="B34:C34"/>
    <mergeCell ref="B33:C33"/>
    <mergeCell ref="B18:C18"/>
    <mergeCell ref="B31:C31"/>
    <mergeCell ref="B32:C32"/>
    <mergeCell ref="B28:C28"/>
    <mergeCell ref="B29:C29"/>
    <mergeCell ref="B26:C26"/>
    <mergeCell ref="B30:C30"/>
    <mergeCell ref="F26:G26"/>
    <mergeCell ref="D26:E26"/>
    <mergeCell ref="B21:C21"/>
    <mergeCell ref="B6:C6"/>
    <mergeCell ref="B7:C7"/>
    <mergeCell ref="B13:C13"/>
    <mergeCell ref="B14:C14"/>
    <mergeCell ref="B20:C20"/>
  </mergeCells>
  <phoneticPr fontId="2"/>
  <pageMargins left="0.39370078740157483" right="0.39370078740157483" top="0.78740157480314965" bottom="0.39370078740157483" header="0.39370078740157483" footer="0.39370078740157483"/>
  <pageSetup paperSize="9" scale="85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R74"/>
  <sheetViews>
    <sheetView view="pageBreakPreview" topLeftCell="A49" zoomScale="85" zoomScaleNormal="90" zoomScaleSheetLayoutView="85" workbookViewId="0">
      <selection activeCell="K61" sqref="K61"/>
    </sheetView>
  </sheetViews>
  <sheetFormatPr defaultColWidth="9" defaultRowHeight="13.5" customHeight="1" x14ac:dyDescent="0.25"/>
  <cols>
    <col min="1" max="4" width="3.59765625" style="57" customWidth="1"/>
    <col min="5" max="5" width="8.46484375" style="57" customWidth="1"/>
    <col min="6" max="6" width="9.3984375" style="57" customWidth="1"/>
    <col min="7" max="7" width="9.265625" style="57" customWidth="1"/>
    <col min="8" max="8" width="9.86328125" style="57" customWidth="1"/>
    <col min="9" max="11" width="9.265625" style="57" customWidth="1"/>
    <col min="12" max="13" width="9.1328125" style="57" customWidth="1"/>
    <col min="14" max="14" width="9" style="57"/>
    <col min="15" max="15" width="10.265625" style="57" customWidth="1"/>
    <col min="16" max="16" width="14.59765625" style="57" customWidth="1"/>
    <col min="17" max="17" width="16.59765625" style="57" customWidth="1"/>
    <col min="18" max="37" width="10.59765625" style="2" customWidth="1"/>
    <col min="38" max="40" width="7.59765625" style="2" customWidth="1"/>
    <col min="41" max="16384" width="9" style="2"/>
  </cols>
  <sheetData>
    <row r="1" spans="1:18" ht="12.75" x14ac:dyDescent="0.25">
      <c r="E1" s="38"/>
      <c r="F1" s="38"/>
      <c r="G1" s="37"/>
      <c r="H1" s="68"/>
      <c r="I1" s="68"/>
      <c r="O1" s="45"/>
      <c r="P1" s="45"/>
    </row>
    <row r="2" spans="1:18" s="1" customFormat="1" ht="12.75" x14ac:dyDescent="0.25">
      <c r="A2" s="68"/>
      <c r="B2" s="222" t="s">
        <v>95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40"/>
      <c r="P2" s="40"/>
      <c r="Q2" s="222"/>
    </row>
    <row r="3" spans="1:18" s="1" customFormat="1" ht="12.75" x14ac:dyDescent="0.25">
      <c r="A3" s="68"/>
      <c r="B3" s="222" t="s">
        <v>96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 t="s">
        <v>97</v>
      </c>
      <c r="N3" s="222"/>
      <c r="O3" s="222"/>
      <c r="P3" s="222"/>
      <c r="Q3" s="222"/>
    </row>
    <row r="4" spans="1:18" s="1" customFormat="1" ht="18" customHeight="1" x14ac:dyDescent="0.25">
      <c r="A4" s="68"/>
      <c r="B4" s="449" t="s">
        <v>2</v>
      </c>
      <c r="C4" s="450"/>
      <c r="D4" s="450"/>
      <c r="E4" s="455"/>
      <c r="F4" s="449" t="s">
        <v>179</v>
      </c>
      <c r="G4" s="455"/>
      <c r="H4" s="449" t="s">
        <v>180</v>
      </c>
      <c r="I4" s="455"/>
      <c r="J4" s="449" t="s">
        <v>181</v>
      </c>
      <c r="K4" s="455"/>
      <c r="L4" s="70"/>
      <c r="M4" s="449" t="s">
        <v>2</v>
      </c>
      <c r="N4" s="455"/>
      <c r="O4" s="250" t="s">
        <v>179</v>
      </c>
      <c r="P4" s="246" t="s">
        <v>181</v>
      </c>
      <c r="Q4" s="46" t="s">
        <v>182</v>
      </c>
    </row>
    <row r="5" spans="1:18" s="3" customFormat="1" ht="18" customHeight="1" x14ac:dyDescent="0.25">
      <c r="A5" s="40"/>
      <c r="B5" s="79"/>
      <c r="C5" s="80"/>
      <c r="D5" s="80"/>
      <c r="E5" s="81"/>
      <c r="F5" s="74"/>
      <c r="G5" s="78" t="s">
        <v>20</v>
      </c>
      <c r="H5" s="74"/>
      <c r="I5" s="78" t="s">
        <v>16</v>
      </c>
      <c r="J5" s="74"/>
      <c r="K5" s="50" t="s">
        <v>16</v>
      </c>
      <c r="L5" s="40"/>
      <c r="M5" s="72"/>
      <c r="N5" s="40"/>
      <c r="O5" s="41" t="s">
        <v>20</v>
      </c>
      <c r="P5" s="42" t="s">
        <v>16</v>
      </c>
      <c r="Q5" s="42" t="s">
        <v>16</v>
      </c>
    </row>
    <row r="6" spans="1:18" ht="18" customHeight="1" x14ac:dyDescent="0.25">
      <c r="B6" s="535" t="s">
        <v>276</v>
      </c>
      <c r="C6" s="536"/>
      <c r="D6" s="536"/>
      <c r="E6" s="537"/>
      <c r="F6" s="538">
        <v>14766</v>
      </c>
      <c r="G6" s="539"/>
      <c r="H6" s="540">
        <v>1133398794</v>
      </c>
      <c r="I6" s="541"/>
      <c r="J6" s="540">
        <v>1016803499</v>
      </c>
      <c r="K6" s="541"/>
      <c r="L6" s="197"/>
      <c r="M6" s="504" t="s">
        <v>351</v>
      </c>
      <c r="N6" s="505"/>
      <c r="O6" s="157">
        <v>2720</v>
      </c>
      <c r="P6" s="158">
        <v>28715547</v>
      </c>
      <c r="Q6" s="155">
        <v>10557</v>
      </c>
    </row>
    <row r="7" spans="1:18" ht="18" customHeight="1" x14ac:dyDescent="0.25">
      <c r="B7" s="382" t="s">
        <v>183</v>
      </c>
      <c r="C7" s="383"/>
      <c r="D7" s="383"/>
      <c r="E7" s="395"/>
      <c r="F7" s="377">
        <v>11639</v>
      </c>
      <c r="G7" s="378"/>
      <c r="H7" s="430">
        <v>417622336</v>
      </c>
      <c r="I7" s="431"/>
      <c r="J7" s="430">
        <v>374788330</v>
      </c>
      <c r="K7" s="431"/>
      <c r="L7" s="197"/>
      <c r="M7" s="504" t="s">
        <v>329</v>
      </c>
      <c r="N7" s="505"/>
      <c r="O7" s="156">
        <v>2544</v>
      </c>
      <c r="P7" s="156">
        <v>26930193</v>
      </c>
      <c r="Q7" s="155">
        <v>10585.767688679245</v>
      </c>
    </row>
    <row r="8" spans="1:18" ht="18" customHeight="1" x14ac:dyDescent="0.25">
      <c r="B8" s="382" t="s">
        <v>184</v>
      </c>
      <c r="C8" s="383"/>
      <c r="D8" s="383"/>
      <c r="E8" s="395"/>
      <c r="F8" s="377">
        <v>1044</v>
      </c>
      <c r="G8" s="378"/>
      <c r="H8" s="430">
        <v>146228050</v>
      </c>
      <c r="I8" s="431"/>
      <c r="J8" s="430">
        <v>130722670</v>
      </c>
      <c r="K8" s="431"/>
      <c r="L8" s="197"/>
      <c r="M8" s="504" t="s">
        <v>352</v>
      </c>
      <c r="N8" s="505"/>
      <c r="O8" s="156">
        <v>2444</v>
      </c>
      <c r="P8" s="156">
        <v>28528287</v>
      </c>
      <c r="Q8" s="155">
        <v>11673</v>
      </c>
    </row>
    <row r="9" spans="1:18" ht="18" customHeight="1" x14ac:dyDescent="0.25">
      <c r="B9" s="389" t="s">
        <v>185</v>
      </c>
      <c r="C9" s="390"/>
      <c r="D9" s="390"/>
      <c r="E9" s="408"/>
      <c r="F9" s="401">
        <v>2083</v>
      </c>
      <c r="G9" s="402"/>
      <c r="H9" s="542">
        <v>569548408</v>
      </c>
      <c r="I9" s="543"/>
      <c r="J9" s="542">
        <v>511292499</v>
      </c>
      <c r="K9" s="543"/>
      <c r="L9" s="197"/>
      <c r="M9" s="502" t="s">
        <v>373</v>
      </c>
      <c r="N9" s="503"/>
      <c r="O9" s="263">
        <v>2710</v>
      </c>
      <c r="P9" s="263">
        <v>35119549</v>
      </c>
      <c r="Q9" s="330">
        <v>12959</v>
      </c>
    </row>
    <row r="10" spans="1:18" ht="18" customHeight="1" x14ac:dyDescent="0.25">
      <c r="B10" s="535" t="s">
        <v>311</v>
      </c>
      <c r="C10" s="536"/>
      <c r="D10" s="536"/>
      <c r="E10" s="537"/>
      <c r="F10" s="538">
        <v>10843</v>
      </c>
      <c r="G10" s="539"/>
      <c r="H10" s="540">
        <v>1099578718</v>
      </c>
      <c r="I10" s="541"/>
      <c r="J10" s="540">
        <v>970545522</v>
      </c>
      <c r="K10" s="541"/>
      <c r="L10" s="197"/>
      <c r="M10" s="2"/>
      <c r="N10" s="2"/>
      <c r="O10" s="2"/>
      <c r="P10" s="2"/>
      <c r="Q10" s="328"/>
      <c r="R10" s="34"/>
    </row>
    <row r="11" spans="1:18" ht="18" customHeight="1" x14ac:dyDescent="0.25">
      <c r="B11" s="382" t="s">
        <v>183</v>
      </c>
      <c r="C11" s="383"/>
      <c r="D11" s="383"/>
      <c r="E11" s="395"/>
      <c r="F11" s="377">
        <v>7673</v>
      </c>
      <c r="G11" s="378"/>
      <c r="H11" s="430">
        <v>373961797</v>
      </c>
      <c r="I11" s="431"/>
      <c r="J11" s="430">
        <v>328996753</v>
      </c>
      <c r="K11" s="431"/>
      <c r="L11" s="197"/>
      <c r="M11" s="325" t="s">
        <v>186</v>
      </c>
      <c r="N11" s="325"/>
      <c r="O11" s="325"/>
      <c r="P11" s="325"/>
      <c r="Q11" s="325"/>
    </row>
    <row r="12" spans="1:18" ht="18" customHeight="1" x14ac:dyDescent="0.25">
      <c r="B12" s="382" t="s">
        <v>184</v>
      </c>
      <c r="C12" s="383"/>
      <c r="D12" s="383"/>
      <c r="E12" s="395"/>
      <c r="F12" s="377">
        <v>1019</v>
      </c>
      <c r="G12" s="378"/>
      <c r="H12" s="430">
        <v>135637133</v>
      </c>
      <c r="I12" s="431"/>
      <c r="J12" s="430">
        <v>120686576</v>
      </c>
      <c r="K12" s="431"/>
      <c r="L12" s="197"/>
      <c r="M12" s="398" t="s">
        <v>2</v>
      </c>
      <c r="N12" s="454"/>
      <c r="O12" s="327" t="s">
        <v>179</v>
      </c>
      <c r="P12" s="326" t="s">
        <v>181</v>
      </c>
      <c r="Q12" s="102" t="s">
        <v>182</v>
      </c>
    </row>
    <row r="13" spans="1:18" ht="18" customHeight="1" x14ac:dyDescent="0.25">
      <c r="B13" s="389" t="s">
        <v>185</v>
      </c>
      <c r="C13" s="390"/>
      <c r="D13" s="390"/>
      <c r="E13" s="408"/>
      <c r="F13" s="401">
        <v>2151</v>
      </c>
      <c r="G13" s="402"/>
      <c r="H13" s="542">
        <v>589979788</v>
      </c>
      <c r="I13" s="543"/>
      <c r="J13" s="542">
        <v>520862193</v>
      </c>
      <c r="K13" s="543"/>
      <c r="L13" s="197"/>
      <c r="M13" s="321"/>
      <c r="N13" s="180"/>
      <c r="O13" s="98" t="s">
        <v>20</v>
      </c>
      <c r="P13" s="99" t="s">
        <v>16</v>
      </c>
      <c r="Q13" s="99" t="s">
        <v>16</v>
      </c>
    </row>
    <row r="14" spans="1:18" ht="18" customHeight="1" x14ac:dyDescent="0.25">
      <c r="B14" s="535" t="s">
        <v>328</v>
      </c>
      <c r="C14" s="536"/>
      <c r="D14" s="536"/>
      <c r="E14" s="537"/>
      <c r="F14" s="538">
        <v>14087</v>
      </c>
      <c r="G14" s="539"/>
      <c r="H14" s="540">
        <v>1152443922</v>
      </c>
      <c r="I14" s="541"/>
      <c r="J14" s="540">
        <v>1029195959</v>
      </c>
      <c r="K14" s="541"/>
      <c r="L14" s="197"/>
      <c r="M14" s="504" t="s">
        <v>351</v>
      </c>
      <c r="N14" s="505"/>
      <c r="O14" s="157">
        <v>2817</v>
      </c>
      <c r="P14" s="158">
        <v>60927740</v>
      </c>
      <c r="Q14" s="322">
        <v>21629</v>
      </c>
    </row>
    <row r="15" spans="1:18" ht="18" customHeight="1" x14ac:dyDescent="0.25">
      <c r="B15" s="382" t="s">
        <v>183</v>
      </c>
      <c r="C15" s="383"/>
      <c r="D15" s="383"/>
      <c r="E15" s="395"/>
      <c r="F15" s="377">
        <v>11023</v>
      </c>
      <c r="G15" s="378"/>
      <c r="H15" s="430">
        <v>415741810</v>
      </c>
      <c r="I15" s="431"/>
      <c r="J15" s="430">
        <v>369962402</v>
      </c>
      <c r="K15" s="431"/>
      <c r="L15" s="197"/>
      <c r="M15" s="504" t="s">
        <v>329</v>
      </c>
      <c r="N15" s="505"/>
      <c r="O15" s="157">
        <v>2686</v>
      </c>
      <c r="P15" s="158">
        <v>55543710</v>
      </c>
      <c r="Q15" s="322">
        <v>20678.9687267312</v>
      </c>
    </row>
    <row r="16" spans="1:18" s="1" customFormat="1" ht="13.5" customHeight="1" x14ac:dyDescent="0.25">
      <c r="A16" s="68"/>
      <c r="B16" s="382" t="s">
        <v>184</v>
      </c>
      <c r="C16" s="383"/>
      <c r="D16" s="383"/>
      <c r="E16" s="395"/>
      <c r="F16" s="377">
        <v>975</v>
      </c>
      <c r="G16" s="378"/>
      <c r="H16" s="430">
        <v>146775632</v>
      </c>
      <c r="I16" s="431"/>
      <c r="J16" s="430">
        <v>130157451</v>
      </c>
      <c r="K16" s="431"/>
      <c r="L16" s="325"/>
      <c r="M16" s="504" t="s">
        <v>352</v>
      </c>
      <c r="N16" s="505"/>
      <c r="O16" s="157">
        <v>2655</v>
      </c>
      <c r="P16" s="158">
        <v>54112840</v>
      </c>
      <c r="Q16" s="322">
        <v>20381</v>
      </c>
    </row>
    <row r="17" spans="1:17" s="1" customFormat="1" ht="18.75" customHeight="1" x14ac:dyDescent="0.25">
      <c r="A17" s="68"/>
      <c r="B17" s="389" t="s">
        <v>185</v>
      </c>
      <c r="C17" s="390"/>
      <c r="D17" s="390"/>
      <c r="E17" s="408"/>
      <c r="F17" s="401">
        <v>2089</v>
      </c>
      <c r="G17" s="402"/>
      <c r="H17" s="542">
        <v>589926480</v>
      </c>
      <c r="I17" s="543"/>
      <c r="J17" s="542">
        <v>529076106</v>
      </c>
      <c r="K17" s="543"/>
      <c r="L17" s="325"/>
      <c r="M17" s="502" t="s">
        <v>373</v>
      </c>
      <c r="N17" s="503"/>
      <c r="O17" s="279">
        <v>2688</v>
      </c>
      <c r="P17" s="279">
        <v>52477267</v>
      </c>
      <c r="Q17" s="330">
        <v>19523</v>
      </c>
    </row>
    <row r="18" spans="1:17" s="1" customFormat="1" ht="18.75" customHeight="1" x14ac:dyDescent="0.25">
      <c r="A18" s="68"/>
      <c r="B18" s="546" t="s">
        <v>374</v>
      </c>
      <c r="C18" s="547"/>
      <c r="D18" s="547"/>
      <c r="E18" s="548"/>
      <c r="F18" s="546">
        <f>SUM(F19:F21)</f>
        <v>14837</v>
      </c>
      <c r="G18" s="548"/>
      <c r="H18" s="544">
        <f>SUM(H19:H21)</f>
        <v>1191778109</v>
      </c>
      <c r="I18" s="545"/>
      <c r="J18" s="544">
        <f>SUM(J19:J21)</f>
        <v>1061413251</v>
      </c>
      <c r="K18" s="545"/>
      <c r="L18" s="325"/>
      <c r="M18" s="114"/>
      <c r="N18" s="115"/>
      <c r="O18" s="325"/>
      <c r="P18" s="325"/>
      <c r="Q18" s="152"/>
    </row>
    <row r="19" spans="1:17" s="1" customFormat="1" ht="18" customHeight="1" x14ac:dyDescent="0.25">
      <c r="A19" s="68"/>
      <c r="B19" s="382" t="s">
        <v>183</v>
      </c>
      <c r="C19" s="383"/>
      <c r="D19" s="383"/>
      <c r="E19" s="395"/>
      <c r="F19" s="574">
        <v>11733</v>
      </c>
      <c r="G19" s="575"/>
      <c r="H19" s="569">
        <v>419879917</v>
      </c>
      <c r="I19" s="570"/>
      <c r="J19" s="569">
        <v>373977241</v>
      </c>
      <c r="K19" s="570"/>
      <c r="L19" s="325"/>
      <c r="M19" s="549" t="s">
        <v>147</v>
      </c>
      <c r="N19" s="549"/>
      <c r="O19" s="549"/>
      <c r="P19" s="549"/>
      <c r="Q19" s="549"/>
    </row>
    <row r="20" spans="1:17" s="3" customFormat="1" ht="18" customHeight="1" x14ac:dyDescent="0.25">
      <c r="A20" s="40"/>
      <c r="B20" s="382" t="s">
        <v>184</v>
      </c>
      <c r="C20" s="383"/>
      <c r="D20" s="383"/>
      <c r="E20" s="395"/>
      <c r="F20" s="377">
        <v>998</v>
      </c>
      <c r="G20" s="378"/>
      <c r="H20" s="430">
        <v>152132659</v>
      </c>
      <c r="I20" s="431"/>
      <c r="J20" s="430">
        <v>133196023</v>
      </c>
      <c r="K20" s="431"/>
      <c r="L20" s="180"/>
      <c r="M20" s="550" t="s">
        <v>187</v>
      </c>
      <c r="N20" s="551"/>
      <c r="O20" s="116" t="s">
        <v>188</v>
      </c>
      <c r="P20" s="116" t="s">
        <v>181</v>
      </c>
      <c r="Q20" s="116" t="s">
        <v>189</v>
      </c>
    </row>
    <row r="21" spans="1:17" s="3" customFormat="1" ht="18" customHeight="1" x14ac:dyDescent="0.25">
      <c r="A21" s="40"/>
      <c r="B21" s="389" t="s">
        <v>185</v>
      </c>
      <c r="C21" s="390"/>
      <c r="D21" s="390"/>
      <c r="E21" s="408"/>
      <c r="F21" s="401">
        <v>2106</v>
      </c>
      <c r="G21" s="402"/>
      <c r="H21" s="542">
        <v>619765533</v>
      </c>
      <c r="I21" s="543"/>
      <c r="J21" s="542">
        <v>554239987</v>
      </c>
      <c r="K21" s="543"/>
      <c r="L21" s="180"/>
      <c r="M21" s="552"/>
      <c r="N21" s="553"/>
      <c r="O21" s="117" t="s">
        <v>20</v>
      </c>
      <c r="P21" s="117"/>
      <c r="Q21" s="117" t="s">
        <v>16</v>
      </c>
    </row>
    <row r="22" spans="1:17" ht="18" customHeight="1" x14ac:dyDescent="0.25">
      <c r="B22" s="180"/>
      <c r="C22" s="180"/>
      <c r="D22" s="180"/>
      <c r="E22" s="180"/>
      <c r="F22" s="180"/>
      <c r="G22" s="180"/>
      <c r="H22" s="180"/>
      <c r="I22" s="180"/>
      <c r="J22" s="513"/>
      <c r="K22" s="513"/>
      <c r="L22" s="2"/>
      <c r="M22" s="504" t="s">
        <v>351</v>
      </c>
      <c r="N22" s="505"/>
      <c r="O22" s="207">
        <v>108</v>
      </c>
      <c r="P22" s="207">
        <v>2899749</v>
      </c>
      <c r="Q22" s="207">
        <v>26850</v>
      </c>
    </row>
    <row r="23" spans="1:17" ht="13.5" customHeight="1" x14ac:dyDescent="0.25">
      <c r="B23" s="180"/>
      <c r="C23" s="180"/>
      <c r="D23" s="180"/>
      <c r="E23" s="180"/>
      <c r="F23" s="180"/>
      <c r="G23" s="180"/>
      <c r="H23" s="180"/>
      <c r="I23" s="180"/>
      <c r="J23" s="152"/>
      <c r="K23" s="152"/>
      <c r="L23" s="2"/>
      <c r="M23" s="504" t="s">
        <v>329</v>
      </c>
      <c r="N23" s="505"/>
      <c r="O23" s="207">
        <v>78</v>
      </c>
      <c r="P23" s="207">
        <v>2334263</v>
      </c>
      <c r="Q23" s="207">
        <v>29926.448717948719</v>
      </c>
    </row>
    <row r="24" spans="1:17" ht="18" customHeight="1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504" t="s">
        <v>352</v>
      </c>
      <c r="N24" s="505"/>
      <c r="O24" s="207">
        <v>129</v>
      </c>
      <c r="P24" s="207">
        <v>3772513</v>
      </c>
      <c r="Q24" s="207">
        <v>29244</v>
      </c>
    </row>
    <row r="25" spans="1:17" s="4" customFormat="1" ht="13.5" customHeight="1" x14ac:dyDescent="0.25">
      <c r="A25" s="5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502" t="s">
        <v>373</v>
      </c>
      <c r="N25" s="503"/>
      <c r="O25" s="262">
        <v>129</v>
      </c>
      <c r="P25" s="262">
        <v>3537332</v>
      </c>
      <c r="Q25" s="262">
        <v>27421</v>
      </c>
    </row>
    <row r="26" spans="1:17" ht="13.5" customHeight="1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568"/>
      <c r="N26" s="568"/>
      <c r="O26" s="2"/>
      <c r="P26" s="2"/>
      <c r="Q26" s="118" t="s">
        <v>271</v>
      </c>
    </row>
    <row r="27" spans="1:17" ht="13.5" customHeight="1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51"/>
      <c r="N27" s="251"/>
      <c r="O27" s="2"/>
      <c r="P27" s="2"/>
      <c r="Q27" s="118"/>
    </row>
    <row r="28" spans="1:17" ht="13.5" customHeight="1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06"/>
      <c r="N28" s="206"/>
      <c r="O28" s="2"/>
      <c r="P28" s="2"/>
      <c r="Q28" s="118"/>
    </row>
    <row r="29" spans="1:17" ht="13.5" customHeight="1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06"/>
      <c r="N29" s="206"/>
      <c r="O29" s="2"/>
      <c r="P29" s="2"/>
      <c r="Q29" s="118"/>
    </row>
    <row r="30" spans="1:17" ht="13.5" customHeight="1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06"/>
      <c r="N30" s="206"/>
      <c r="O30" s="2"/>
      <c r="P30" s="2"/>
      <c r="Q30" s="118"/>
    </row>
    <row r="31" spans="1:17" ht="13.5" customHeight="1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06"/>
      <c r="N31" s="206"/>
      <c r="O31" s="2"/>
      <c r="P31" s="2"/>
      <c r="Q31" s="118"/>
    </row>
    <row r="32" spans="1:17" ht="13.5" customHeight="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06"/>
      <c r="N32" s="206"/>
      <c r="O32" s="2"/>
      <c r="P32" s="2"/>
      <c r="Q32" s="118"/>
    </row>
    <row r="33" spans="2:17" ht="13.5" customHeight="1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06"/>
      <c r="N33" s="206"/>
      <c r="O33" s="2"/>
      <c r="P33" s="2"/>
      <c r="Q33" s="118"/>
    </row>
    <row r="34" spans="2:17" ht="13.5" customHeight="1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06"/>
      <c r="N34" s="206"/>
      <c r="O34" s="2"/>
      <c r="P34" s="2"/>
      <c r="Q34" s="118"/>
    </row>
    <row r="35" spans="2:17" ht="13.5" customHeight="1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06"/>
      <c r="N35" s="206"/>
      <c r="O35" s="2"/>
      <c r="P35" s="2"/>
      <c r="Q35" s="118"/>
    </row>
    <row r="36" spans="2:17" ht="13.5" customHeight="1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06"/>
      <c r="N36" s="206"/>
      <c r="O36" s="2"/>
      <c r="P36" s="2"/>
      <c r="Q36" s="118"/>
    </row>
    <row r="37" spans="2:17" ht="13.5" customHeight="1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568"/>
      <c r="N37" s="568"/>
      <c r="O37" s="2"/>
      <c r="P37" s="2"/>
      <c r="Q37" s="2"/>
    </row>
    <row r="38" spans="2:17" ht="13.5" customHeight="1" thickBot="1" x14ac:dyDescent="0.3">
      <c r="B38" s="119" t="s">
        <v>190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576" t="s">
        <v>191</v>
      </c>
      <c r="N38" s="576"/>
      <c r="O38" s="576"/>
      <c r="P38" s="576"/>
      <c r="Q38" s="2"/>
    </row>
    <row r="39" spans="2:17" ht="13.5" customHeight="1" thickBot="1" x14ac:dyDescent="0.3">
      <c r="B39" s="571" t="s">
        <v>148</v>
      </c>
      <c r="C39" s="572"/>
      <c r="D39" s="572"/>
      <c r="E39" s="572"/>
      <c r="F39" s="572"/>
      <c r="G39" s="572"/>
      <c r="H39" s="573"/>
      <c r="I39" s="252" t="s">
        <v>149</v>
      </c>
      <c r="J39" s="120" t="s">
        <v>150</v>
      </c>
      <c r="K39" s="120" t="s">
        <v>98</v>
      </c>
      <c r="L39" s="120" t="s">
        <v>151</v>
      </c>
      <c r="M39" s="120" t="s">
        <v>152</v>
      </c>
      <c r="N39" s="120" t="s">
        <v>153</v>
      </c>
      <c r="O39" s="121" t="s">
        <v>154</v>
      </c>
      <c r="P39" s="296" t="s">
        <v>155</v>
      </c>
      <c r="Q39" s="2"/>
    </row>
    <row r="40" spans="2:17" ht="13.5" customHeight="1" x14ac:dyDescent="0.25">
      <c r="B40" s="554" t="s">
        <v>280</v>
      </c>
      <c r="C40" s="557" t="s">
        <v>156</v>
      </c>
      <c r="D40" s="558"/>
      <c r="E40" s="558"/>
      <c r="F40" s="558"/>
      <c r="G40" s="558"/>
      <c r="H40" s="559"/>
      <c r="I40" s="159">
        <v>88</v>
      </c>
      <c r="J40" s="160">
        <v>71</v>
      </c>
      <c r="K40" s="160">
        <v>133</v>
      </c>
      <c r="L40" s="160">
        <v>133</v>
      </c>
      <c r="M40" s="160">
        <v>101</v>
      </c>
      <c r="N40" s="160">
        <v>104</v>
      </c>
      <c r="O40" s="161">
        <v>77</v>
      </c>
      <c r="P40" s="297">
        <v>707</v>
      </c>
      <c r="Q40" s="2"/>
    </row>
    <row r="41" spans="2:17" ht="13.5" customHeight="1" x14ac:dyDescent="0.25">
      <c r="B41" s="555"/>
      <c r="C41" s="560" t="s">
        <v>157</v>
      </c>
      <c r="D41" s="561"/>
      <c r="E41" s="561"/>
      <c r="F41" s="561"/>
      <c r="G41" s="561"/>
      <c r="H41" s="562"/>
      <c r="I41" s="162">
        <v>44</v>
      </c>
      <c r="J41" s="163">
        <v>52</v>
      </c>
      <c r="K41" s="163">
        <v>170</v>
      </c>
      <c r="L41" s="163">
        <v>137</v>
      </c>
      <c r="M41" s="163">
        <v>107</v>
      </c>
      <c r="N41" s="163">
        <v>107</v>
      </c>
      <c r="O41" s="164">
        <v>63</v>
      </c>
      <c r="P41" s="298">
        <v>680</v>
      </c>
      <c r="Q41" s="2"/>
    </row>
    <row r="42" spans="2:17" ht="13.5" customHeight="1" x14ac:dyDescent="0.25">
      <c r="B42" s="555"/>
      <c r="C42" s="563"/>
      <c r="D42" s="520" t="s">
        <v>277</v>
      </c>
      <c r="E42" s="521"/>
      <c r="F42" s="521"/>
      <c r="G42" s="521"/>
      <c r="H42" s="522"/>
      <c r="I42" s="165">
        <v>44</v>
      </c>
      <c r="J42" s="166">
        <v>52</v>
      </c>
      <c r="K42" s="166">
        <v>93</v>
      </c>
      <c r="L42" s="166">
        <v>77</v>
      </c>
      <c r="M42" s="166">
        <v>48</v>
      </c>
      <c r="N42" s="166">
        <v>39</v>
      </c>
      <c r="O42" s="167">
        <v>19</v>
      </c>
      <c r="P42" s="299">
        <v>372</v>
      </c>
      <c r="Q42" s="2"/>
    </row>
    <row r="43" spans="2:17" ht="13.5" customHeight="1" x14ac:dyDescent="0.25">
      <c r="B43" s="555"/>
      <c r="C43" s="563"/>
      <c r="D43" s="523" t="s">
        <v>278</v>
      </c>
      <c r="E43" s="524"/>
      <c r="F43" s="524"/>
      <c r="G43" s="524"/>
      <c r="H43" s="525"/>
      <c r="I43" s="170">
        <v>0</v>
      </c>
      <c r="J43" s="171">
        <v>0</v>
      </c>
      <c r="K43" s="171">
        <v>33</v>
      </c>
      <c r="L43" s="166">
        <v>16</v>
      </c>
      <c r="M43" s="166">
        <v>15</v>
      </c>
      <c r="N43" s="166">
        <v>13</v>
      </c>
      <c r="O43" s="172">
        <v>10</v>
      </c>
      <c r="P43" s="299">
        <v>87</v>
      </c>
      <c r="Q43" s="2"/>
    </row>
    <row r="44" spans="2:17" ht="13.5" customHeight="1" x14ac:dyDescent="0.25">
      <c r="B44" s="555"/>
      <c r="C44" s="563"/>
      <c r="D44" s="526" t="s">
        <v>279</v>
      </c>
      <c r="E44" s="527"/>
      <c r="F44" s="527"/>
      <c r="G44" s="527"/>
      <c r="H44" s="528"/>
      <c r="I44" s="170">
        <v>0</v>
      </c>
      <c r="J44" s="171">
        <v>0</v>
      </c>
      <c r="K44" s="173">
        <v>44</v>
      </c>
      <c r="L44" s="166">
        <v>44</v>
      </c>
      <c r="M44" s="166">
        <v>44</v>
      </c>
      <c r="N44" s="166">
        <v>55</v>
      </c>
      <c r="O44" s="167">
        <v>34</v>
      </c>
      <c r="P44" s="299">
        <v>221</v>
      </c>
      <c r="Q44" s="2"/>
    </row>
    <row r="45" spans="2:17" ht="13.5" customHeight="1" x14ac:dyDescent="0.25">
      <c r="B45" s="555"/>
      <c r="C45" s="563"/>
      <c r="D45" s="508"/>
      <c r="E45" s="529" t="s">
        <v>158</v>
      </c>
      <c r="F45" s="530"/>
      <c r="G45" s="530"/>
      <c r="H45" s="531"/>
      <c r="I45" s="170">
        <v>0</v>
      </c>
      <c r="J45" s="171">
        <v>0</v>
      </c>
      <c r="K45" s="171">
        <v>3</v>
      </c>
      <c r="L45" s="166">
        <v>30</v>
      </c>
      <c r="M45" s="166">
        <v>30</v>
      </c>
      <c r="N45" s="166">
        <v>40</v>
      </c>
      <c r="O45" s="167">
        <v>22</v>
      </c>
      <c r="P45" s="299">
        <v>125</v>
      </c>
      <c r="Q45" s="2"/>
    </row>
    <row r="46" spans="2:17" ht="13.5" customHeight="1" x14ac:dyDescent="0.25">
      <c r="B46" s="555"/>
      <c r="C46" s="563"/>
      <c r="D46" s="508"/>
      <c r="E46" s="529" t="s">
        <v>159</v>
      </c>
      <c r="F46" s="530"/>
      <c r="G46" s="530"/>
      <c r="H46" s="531"/>
      <c r="I46" s="170">
        <v>0</v>
      </c>
      <c r="J46" s="171">
        <v>0</v>
      </c>
      <c r="K46" s="173">
        <v>8</v>
      </c>
      <c r="L46" s="166">
        <v>11</v>
      </c>
      <c r="M46" s="166">
        <v>11</v>
      </c>
      <c r="N46" s="166">
        <v>13</v>
      </c>
      <c r="O46" s="167">
        <v>7</v>
      </c>
      <c r="P46" s="299">
        <v>50</v>
      </c>
      <c r="Q46" s="2"/>
    </row>
    <row r="47" spans="2:17" ht="13.5" customHeight="1" thickBot="1" x14ac:dyDescent="0.3">
      <c r="B47" s="556"/>
      <c r="C47" s="564"/>
      <c r="D47" s="509"/>
      <c r="E47" s="565" t="s">
        <v>160</v>
      </c>
      <c r="F47" s="566"/>
      <c r="G47" s="566"/>
      <c r="H47" s="567"/>
      <c r="I47" s="174">
        <v>0</v>
      </c>
      <c r="J47" s="175">
        <v>0</v>
      </c>
      <c r="K47" s="175">
        <v>1</v>
      </c>
      <c r="L47" s="176">
        <v>3</v>
      </c>
      <c r="M47" s="176">
        <v>3</v>
      </c>
      <c r="N47" s="168">
        <v>2</v>
      </c>
      <c r="O47" s="169">
        <v>5</v>
      </c>
      <c r="P47" s="300">
        <v>14</v>
      </c>
      <c r="Q47" s="2"/>
    </row>
    <row r="48" spans="2:17" ht="13.5" customHeight="1" x14ac:dyDescent="0.25">
      <c r="B48" s="554" t="s">
        <v>312</v>
      </c>
      <c r="C48" s="557" t="s">
        <v>156</v>
      </c>
      <c r="D48" s="558"/>
      <c r="E48" s="558"/>
      <c r="F48" s="558"/>
      <c r="G48" s="558"/>
      <c r="H48" s="559"/>
      <c r="I48" s="159">
        <v>75</v>
      </c>
      <c r="J48" s="160">
        <v>64</v>
      </c>
      <c r="K48" s="160">
        <v>132</v>
      </c>
      <c r="L48" s="160">
        <v>123</v>
      </c>
      <c r="M48" s="160">
        <v>120</v>
      </c>
      <c r="N48" s="160">
        <v>101</v>
      </c>
      <c r="O48" s="161">
        <v>70</v>
      </c>
      <c r="P48" s="297">
        <v>685</v>
      </c>
      <c r="Q48" s="2"/>
    </row>
    <row r="49" spans="2:17" ht="13.5" customHeight="1" x14ac:dyDescent="0.25">
      <c r="B49" s="555"/>
      <c r="C49" s="560" t="s">
        <v>157</v>
      </c>
      <c r="D49" s="561"/>
      <c r="E49" s="561"/>
      <c r="F49" s="561"/>
      <c r="G49" s="561"/>
      <c r="H49" s="562"/>
      <c r="I49" s="162">
        <v>32</v>
      </c>
      <c r="J49" s="162">
        <v>34</v>
      </c>
      <c r="K49" s="162">
        <v>148</v>
      </c>
      <c r="L49" s="162">
        <v>159</v>
      </c>
      <c r="M49" s="162">
        <v>176</v>
      </c>
      <c r="N49" s="162">
        <v>143</v>
      </c>
      <c r="O49" s="164">
        <v>101</v>
      </c>
      <c r="P49" s="298">
        <v>793</v>
      </c>
      <c r="Q49" s="2"/>
    </row>
    <row r="50" spans="2:17" ht="13.5" customHeight="1" x14ac:dyDescent="0.25">
      <c r="B50" s="555"/>
      <c r="C50" s="563"/>
      <c r="D50" s="520" t="s">
        <v>277</v>
      </c>
      <c r="E50" s="521"/>
      <c r="F50" s="521"/>
      <c r="G50" s="521"/>
      <c r="H50" s="522"/>
      <c r="I50" s="165">
        <v>32</v>
      </c>
      <c r="J50" s="166">
        <v>34</v>
      </c>
      <c r="K50" s="166">
        <v>97</v>
      </c>
      <c r="L50" s="166">
        <v>83</v>
      </c>
      <c r="M50" s="166">
        <v>53</v>
      </c>
      <c r="N50" s="166">
        <v>27</v>
      </c>
      <c r="O50" s="167">
        <v>21</v>
      </c>
      <c r="P50" s="299">
        <v>347</v>
      </c>
      <c r="Q50" s="2"/>
    </row>
    <row r="51" spans="2:17" ht="13.5" customHeight="1" x14ac:dyDescent="0.25">
      <c r="B51" s="555"/>
      <c r="C51" s="563"/>
      <c r="D51" s="523" t="s">
        <v>278</v>
      </c>
      <c r="E51" s="524"/>
      <c r="F51" s="524"/>
      <c r="G51" s="524"/>
      <c r="H51" s="525"/>
      <c r="I51" s="177">
        <v>0</v>
      </c>
      <c r="J51" s="177">
        <v>0</v>
      </c>
      <c r="K51" s="177">
        <v>33</v>
      </c>
      <c r="L51" s="166">
        <v>20</v>
      </c>
      <c r="M51" s="166">
        <v>17</v>
      </c>
      <c r="N51" s="166">
        <v>6</v>
      </c>
      <c r="O51" s="172">
        <v>10</v>
      </c>
      <c r="P51" s="299">
        <v>86</v>
      </c>
      <c r="Q51" s="2"/>
    </row>
    <row r="52" spans="2:17" ht="13.5" customHeight="1" x14ac:dyDescent="0.25">
      <c r="B52" s="555"/>
      <c r="C52" s="563"/>
      <c r="D52" s="526" t="s">
        <v>279</v>
      </c>
      <c r="E52" s="527"/>
      <c r="F52" s="527"/>
      <c r="G52" s="527"/>
      <c r="H52" s="528"/>
      <c r="I52" s="177">
        <v>0</v>
      </c>
      <c r="J52" s="177">
        <v>0</v>
      </c>
      <c r="K52" s="178">
        <v>9</v>
      </c>
      <c r="L52" s="166">
        <v>28</v>
      </c>
      <c r="M52" s="166">
        <v>53</v>
      </c>
      <c r="N52" s="166">
        <v>55</v>
      </c>
      <c r="O52" s="167">
        <v>35</v>
      </c>
      <c r="P52" s="299">
        <v>180</v>
      </c>
      <c r="Q52" s="2"/>
    </row>
    <row r="53" spans="2:17" ht="13.5" customHeight="1" x14ac:dyDescent="0.25">
      <c r="B53" s="555"/>
      <c r="C53" s="563"/>
      <c r="D53" s="508"/>
      <c r="E53" s="529" t="s">
        <v>158</v>
      </c>
      <c r="F53" s="530"/>
      <c r="G53" s="530"/>
      <c r="H53" s="531"/>
      <c r="I53" s="177">
        <v>0</v>
      </c>
      <c r="J53" s="177">
        <v>0</v>
      </c>
      <c r="K53" s="177">
        <v>3</v>
      </c>
      <c r="L53" s="166">
        <v>10</v>
      </c>
      <c r="M53" s="166">
        <v>29</v>
      </c>
      <c r="N53" s="166">
        <v>40</v>
      </c>
      <c r="O53" s="167">
        <v>28</v>
      </c>
      <c r="P53" s="299">
        <v>110</v>
      </c>
      <c r="Q53" s="2"/>
    </row>
    <row r="54" spans="2:17" ht="13.5" customHeight="1" x14ac:dyDescent="0.25">
      <c r="B54" s="555"/>
      <c r="C54" s="563"/>
      <c r="D54" s="508"/>
      <c r="E54" s="529" t="s">
        <v>159</v>
      </c>
      <c r="F54" s="530"/>
      <c r="G54" s="530"/>
      <c r="H54" s="531"/>
      <c r="I54" s="177">
        <v>0</v>
      </c>
      <c r="J54" s="177">
        <v>0</v>
      </c>
      <c r="K54" s="178">
        <v>6</v>
      </c>
      <c r="L54" s="166">
        <v>18</v>
      </c>
      <c r="M54" s="166">
        <v>20</v>
      </c>
      <c r="N54" s="166">
        <v>14</v>
      </c>
      <c r="O54" s="167">
        <v>5</v>
      </c>
      <c r="P54" s="299">
        <v>63</v>
      </c>
      <c r="Q54" s="2"/>
    </row>
    <row r="55" spans="2:17" ht="13.5" customHeight="1" thickBot="1" x14ac:dyDescent="0.3">
      <c r="B55" s="556"/>
      <c r="C55" s="564"/>
      <c r="D55" s="509"/>
      <c r="E55" s="565" t="s">
        <v>160</v>
      </c>
      <c r="F55" s="566"/>
      <c r="G55" s="566"/>
      <c r="H55" s="567"/>
      <c r="I55" s="179">
        <v>0</v>
      </c>
      <c r="J55" s="179">
        <v>0</v>
      </c>
      <c r="K55" s="179">
        <v>0</v>
      </c>
      <c r="L55" s="176">
        <v>0</v>
      </c>
      <c r="M55" s="176">
        <v>4</v>
      </c>
      <c r="N55" s="168">
        <v>1</v>
      </c>
      <c r="O55" s="169">
        <v>2</v>
      </c>
      <c r="P55" s="300">
        <v>7</v>
      </c>
      <c r="Q55" s="2"/>
    </row>
    <row r="56" spans="2:17" ht="13.5" customHeight="1" x14ac:dyDescent="0.25">
      <c r="B56" s="554" t="s">
        <v>330</v>
      </c>
      <c r="C56" s="557" t="s">
        <v>156</v>
      </c>
      <c r="D56" s="558"/>
      <c r="E56" s="558"/>
      <c r="F56" s="558"/>
      <c r="G56" s="558"/>
      <c r="H56" s="559"/>
      <c r="I56" s="610">
        <v>95</v>
      </c>
      <c r="J56" s="611">
        <v>71</v>
      </c>
      <c r="K56" s="611">
        <v>139</v>
      </c>
      <c r="L56" s="611">
        <v>129</v>
      </c>
      <c r="M56" s="611">
        <v>97</v>
      </c>
      <c r="N56" s="611">
        <v>97</v>
      </c>
      <c r="O56" s="612">
        <v>59</v>
      </c>
      <c r="P56" s="264">
        <f>SUM(I56:O56)</f>
        <v>687</v>
      </c>
      <c r="Q56" s="2"/>
    </row>
    <row r="57" spans="2:17" ht="13.5" customHeight="1" x14ac:dyDescent="0.25">
      <c r="B57" s="555"/>
      <c r="C57" s="560" t="s">
        <v>157</v>
      </c>
      <c r="D57" s="561"/>
      <c r="E57" s="561"/>
      <c r="F57" s="561"/>
      <c r="G57" s="561"/>
      <c r="H57" s="562"/>
      <c r="I57" s="613">
        <f>SUM(I58:I60)</f>
        <v>44</v>
      </c>
      <c r="J57" s="613">
        <f t="shared" ref="J57:M57" si="0">SUM(J58:J60)</f>
        <v>45</v>
      </c>
      <c r="K57" s="613">
        <f t="shared" si="0"/>
        <v>142</v>
      </c>
      <c r="L57" s="613">
        <f t="shared" si="0"/>
        <v>126</v>
      </c>
      <c r="M57" s="613">
        <f t="shared" si="0"/>
        <v>97</v>
      </c>
      <c r="N57" s="613">
        <f>SUM(N58:N60)</f>
        <v>87</v>
      </c>
      <c r="O57" s="613">
        <f>SUM(O58:O60)</f>
        <v>62</v>
      </c>
      <c r="P57" s="265">
        <f>SUM(P58:P60)</f>
        <v>603</v>
      </c>
      <c r="Q57" s="2"/>
    </row>
    <row r="58" spans="2:17" ht="13.5" customHeight="1" x14ac:dyDescent="0.25">
      <c r="B58" s="555"/>
      <c r="C58" s="506"/>
      <c r="D58" s="520" t="s">
        <v>277</v>
      </c>
      <c r="E58" s="521"/>
      <c r="F58" s="521"/>
      <c r="G58" s="521"/>
      <c r="H58" s="522"/>
      <c r="I58" s="288">
        <v>44</v>
      </c>
      <c r="J58" s="173">
        <v>45</v>
      </c>
      <c r="K58" s="173">
        <v>100</v>
      </c>
      <c r="L58" s="173">
        <v>83</v>
      </c>
      <c r="M58" s="173">
        <v>36</v>
      </c>
      <c r="N58" s="173">
        <v>26</v>
      </c>
      <c r="O58" s="289">
        <v>19</v>
      </c>
      <c r="P58" s="299">
        <f>SUM(I58:O58)</f>
        <v>353</v>
      </c>
      <c r="Q58" s="2"/>
    </row>
    <row r="59" spans="2:17" ht="13.5" customHeight="1" x14ac:dyDescent="0.25">
      <c r="B59" s="555"/>
      <c r="C59" s="506"/>
      <c r="D59" s="523" t="s">
        <v>278</v>
      </c>
      <c r="E59" s="524"/>
      <c r="F59" s="524"/>
      <c r="G59" s="524"/>
      <c r="H59" s="525"/>
      <c r="I59" s="170">
        <v>0</v>
      </c>
      <c r="J59" s="171">
        <v>0</v>
      </c>
      <c r="K59" s="171">
        <v>25</v>
      </c>
      <c r="L59" s="173">
        <v>17</v>
      </c>
      <c r="M59" s="173">
        <v>15</v>
      </c>
      <c r="N59" s="173">
        <v>7</v>
      </c>
      <c r="O59" s="289">
        <v>9</v>
      </c>
      <c r="P59" s="299">
        <f t="shared" ref="P59:P61" si="1">SUM(I59:O59)</f>
        <v>73</v>
      </c>
      <c r="Q59" s="2"/>
    </row>
    <row r="60" spans="2:17" ht="13.5" customHeight="1" x14ac:dyDescent="0.25">
      <c r="B60" s="555"/>
      <c r="C60" s="506"/>
      <c r="D60" s="526" t="s">
        <v>279</v>
      </c>
      <c r="E60" s="527"/>
      <c r="F60" s="527"/>
      <c r="G60" s="527"/>
      <c r="H60" s="528"/>
      <c r="I60" s="173">
        <v>0</v>
      </c>
      <c r="J60" s="173">
        <v>0</v>
      </c>
      <c r="K60" s="173">
        <v>17</v>
      </c>
      <c r="L60" s="173">
        <v>26</v>
      </c>
      <c r="M60" s="173">
        <v>46</v>
      </c>
      <c r="N60" s="173">
        <v>54</v>
      </c>
      <c r="O60" s="289">
        <v>34</v>
      </c>
      <c r="P60" s="299">
        <f t="shared" si="1"/>
        <v>177</v>
      </c>
      <c r="Q60" s="2"/>
    </row>
    <row r="61" spans="2:17" ht="13.5" customHeight="1" x14ac:dyDescent="0.25">
      <c r="B61" s="555"/>
      <c r="C61" s="506"/>
      <c r="D61" s="508"/>
      <c r="E61" s="529" t="s">
        <v>158</v>
      </c>
      <c r="F61" s="530"/>
      <c r="G61" s="530"/>
      <c r="H61" s="531"/>
      <c r="I61" s="170">
        <v>0</v>
      </c>
      <c r="J61" s="171">
        <v>0</v>
      </c>
      <c r="K61" s="171">
        <v>3</v>
      </c>
      <c r="L61" s="173">
        <v>11</v>
      </c>
      <c r="M61" s="173">
        <v>31</v>
      </c>
      <c r="N61" s="173">
        <v>36</v>
      </c>
      <c r="O61" s="289">
        <v>22</v>
      </c>
      <c r="P61" s="299">
        <f t="shared" si="1"/>
        <v>103</v>
      </c>
      <c r="Q61" s="2"/>
    </row>
    <row r="62" spans="2:17" ht="13.5" customHeight="1" x14ac:dyDescent="0.25">
      <c r="B62" s="555"/>
      <c r="C62" s="506"/>
      <c r="D62" s="508"/>
      <c r="E62" s="529" t="s">
        <v>159</v>
      </c>
      <c r="F62" s="530"/>
      <c r="G62" s="530"/>
      <c r="H62" s="531"/>
      <c r="I62" s="170">
        <v>0</v>
      </c>
      <c r="J62" s="171">
        <v>0</v>
      </c>
      <c r="K62" s="173">
        <v>9</v>
      </c>
      <c r="L62" s="173">
        <v>13</v>
      </c>
      <c r="M62" s="173">
        <v>13</v>
      </c>
      <c r="N62" s="173">
        <v>14</v>
      </c>
      <c r="O62" s="289">
        <v>7</v>
      </c>
      <c r="P62" s="299">
        <f>SUM(I62:O62)</f>
        <v>56</v>
      </c>
      <c r="Q62" s="2"/>
    </row>
    <row r="63" spans="2:17" ht="13.5" customHeight="1" x14ac:dyDescent="0.25">
      <c r="B63" s="555"/>
      <c r="C63" s="506"/>
      <c r="D63" s="508"/>
      <c r="E63" s="532" t="s">
        <v>160</v>
      </c>
      <c r="F63" s="533"/>
      <c r="G63" s="533"/>
      <c r="H63" s="534"/>
      <c r="I63" s="290">
        <v>0</v>
      </c>
      <c r="J63" s="291">
        <v>0</v>
      </c>
      <c r="K63" s="291">
        <v>0</v>
      </c>
      <c r="L63" s="291">
        <v>0</v>
      </c>
      <c r="M63" s="291">
        <v>1</v>
      </c>
      <c r="N63" s="292">
        <v>3</v>
      </c>
      <c r="O63" s="293">
        <v>3</v>
      </c>
      <c r="P63" s="301">
        <f>SUM(I63:O63)</f>
        <v>7</v>
      </c>
      <c r="Q63" s="2"/>
    </row>
    <row r="64" spans="2:17" ht="13.5" customHeight="1" thickBot="1" x14ac:dyDescent="0.3">
      <c r="B64" s="556"/>
      <c r="C64" s="507"/>
      <c r="D64" s="509"/>
      <c r="E64" s="510" t="s">
        <v>331</v>
      </c>
      <c r="F64" s="511"/>
      <c r="G64" s="511"/>
      <c r="H64" s="512"/>
      <c r="I64" s="175">
        <v>0</v>
      </c>
      <c r="J64" s="175">
        <v>0</v>
      </c>
      <c r="K64" s="175">
        <v>5</v>
      </c>
      <c r="L64" s="175">
        <v>2</v>
      </c>
      <c r="M64" s="175">
        <v>1</v>
      </c>
      <c r="N64" s="294">
        <v>1</v>
      </c>
      <c r="O64" s="295">
        <v>3</v>
      </c>
      <c r="P64" s="302">
        <v>12</v>
      </c>
    </row>
    <row r="65" spans="2:17" ht="13.5" customHeight="1" x14ac:dyDescent="0.25">
      <c r="B65" s="614" t="s">
        <v>363</v>
      </c>
      <c r="C65" s="514" t="s">
        <v>156</v>
      </c>
      <c r="D65" s="515"/>
      <c r="E65" s="515"/>
      <c r="F65" s="515"/>
      <c r="G65" s="515"/>
      <c r="H65" s="516"/>
      <c r="I65" s="615">
        <v>77</v>
      </c>
      <c r="J65" s="616">
        <v>78</v>
      </c>
      <c r="K65" s="616">
        <v>153</v>
      </c>
      <c r="L65" s="616">
        <v>107</v>
      </c>
      <c r="M65" s="616">
        <v>113</v>
      </c>
      <c r="N65" s="616">
        <v>100</v>
      </c>
      <c r="O65" s="617">
        <v>66</v>
      </c>
      <c r="P65" s="264">
        <f>SUM(I65:O65)</f>
        <v>694</v>
      </c>
      <c r="Q65" s="2"/>
    </row>
    <row r="66" spans="2:17" ht="13.5" customHeight="1" x14ac:dyDescent="0.25">
      <c r="B66" s="618"/>
      <c r="C66" s="517" t="s">
        <v>157</v>
      </c>
      <c r="D66" s="518"/>
      <c r="E66" s="518"/>
      <c r="F66" s="518"/>
      <c r="G66" s="518"/>
      <c r="H66" s="519"/>
      <c r="I66" s="619">
        <f>SUM(I67:I73)</f>
        <v>33</v>
      </c>
      <c r="J66" s="619">
        <f t="shared" ref="J66:O66" si="2">SUM(J67:J73)</f>
        <v>48</v>
      </c>
      <c r="K66" s="619">
        <f>SUM(K67:K73)</f>
        <v>154</v>
      </c>
      <c r="L66" s="619">
        <f t="shared" si="2"/>
        <v>133</v>
      </c>
      <c r="M66" s="619">
        <f t="shared" si="2"/>
        <v>177</v>
      </c>
      <c r="N66" s="619">
        <f t="shared" si="2"/>
        <v>143</v>
      </c>
      <c r="O66" s="619">
        <f t="shared" si="2"/>
        <v>92</v>
      </c>
      <c r="P66" s="265">
        <f t="shared" ref="P66:P73" si="3">SUM(I66:O66)</f>
        <v>780</v>
      </c>
      <c r="Q66" s="2"/>
    </row>
    <row r="67" spans="2:17" ht="13.5" customHeight="1" x14ac:dyDescent="0.25">
      <c r="B67" s="618"/>
      <c r="C67" s="506"/>
      <c r="D67" s="520" t="s">
        <v>277</v>
      </c>
      <c r="E67" s="521"/>
      <c r="F67" s="521"/>
      <c r="G67" s="521"/>
      <c r="H67" s="522"/>
      <c r="I67" s="165">
        <v>33</v>
      </c>
      <c r="J67" s="166">
        <v>48</v>
      </c>
      <c r="K67" s="166">
        <v>107</v>
      </c>
      <c r="L67" s="166">
        <v>73</v>
      </c>
      <c r="M67" s="166">
        <v>47</v>
      </c>
      <c r="N67" s="166">
        <v>35</v>
      </c>
      <c r="O67" s="167">
        <v>19</v>
      </c>
      <c r="P67" s="299">
        <f t="shared" si="3"/>
        <v>362</v>
      </c>
      <c r="Q67" s="2"/>
    </row>
    <row r="68" spans="2:17" ht="13.5" customHeight="1" x14ac:dyDescent="0.25">
      <c r="B68" s="618"/>
      <c r="C68" s="506"/>
      <c r="D68" s="523" t="s">
        <v>278</v>
      </c>
      <c r="E68" s="524"/>
      <c r="F68" s="524"/>
      <c r="G68" s="524"/>
      <c r="H68" s="525"/>
      <c r="I68" s="170">
        <v>0</v>
      </c>
      <c r="J68" s="171">
        <v>0</v>
      </c>
      <c r="K68" s="171">
        <v>31</v>
      </c>
      <c r="L68" s="166">
        <v>16</v>
      </c>
      <c r="M68" s="166">
        <v>21</v>
      </c>
      <c r="N68" s="166">
        <v>10</v>
      </c>
      <c r="O68" s="620">
        <v>5</v>
      </c>
      <c r="P68" s="299">
        <f t="shared" si="3"/>
        <v>83</v>
      </c>
      <c r="Q68" s="2"/>
    </row>
    <row r="69" spans="2:17" ht="13.5" customHeight="1" x14ac:dyDescent="0.25">
      <c r="B69" s="618"/>
      <c r="C69" s="506"/>
      <c r="D69" s="526" t="s">
        <v>279</v>
      </c>
      <c r="E69" s="527"/>
      <c r="F69" s="527"/>
      <c r="G69" s="527"/>
      <c r="H69" s="528"/>
      <c r="I69" s="170">
        <v>0</v>
      </c>
      <c r="J69" s="171">
        <v>0</v>
      </c>
      <c r="K69" s="166">
        <v>8</v>
      </c>
      <c r="L69" s="166">
        <v>22</v>
      </c>
      <c r="M69" s="166">
        <v>54</v>
      </c>
      <c r="N69" s="166">
        <v>49</v>
      </c>
      <c r="O69" s="167">
        <v>34</v>
      </c>
      <c r="P69" s="299">
        <f t="shared" si="3"/>
        <v>167</v>
      </c>
      <c r="Q69" s="2"/>
    </row>
    <row r="70" spans="2:17" ht="13.5" customHeight="1" x14ac:dyDescent="0.25">
      <c r="B70" s="618"/>
      <c r="C70" s="506"/>
      <c r="D70" s="508"/>
      <c r="E70" s="529" t="s">
        <v>158</v>
      </c>
      <c r="F70" s="530"/>
      <c r="G70" s="530"/>
      <c r="H70" s="531"/>
      <c r="I70" s="170">
        <v>0</v>
      </c>
      <c r="J70" s="171">
        <v>0</v>
      </c>
      <c r="K70" s="171">
        <v>0</v>
      </c>
      <c r="L70" s="166">
        <v>9</v>
      </c>
      <c r="M70" s="166">
        <v>32</v>
      </c>
      <c r="N70" s="166">
        <v>30</v>
      </c>
      <c r="O70" s="167">
        <v>22</v>
      </c>
      <c r="P70" s="299">
        <f t="shared" si="3"/>
        <v>93</v>
      </c>
      <c r="Q70" s="2"/>
    </row>
    <row r="71" spans="2:17" ht="13.5" customHeight="1" x14ac:dyDescent="0.25">
      <c r="B71" s="618"/>
      <c r="C71" s="506"/>
      <c r="D71" s="508"/>
      <c r="E71" s="529" t="s">
        <v>159</v>
      </c>
      <c r="F71" s="530"/>
      <c r="G71" s="530"/>
      <c r="H71" s="531"/>
      <c r="I71" s="170">
        <v>0</v>
      </c>
      <c r="J71" s="171">
        <v>0</v>
      </c>
      <c r="K71" s="166">
        <v>7</v>
      </c>
      <c r="L71" s="166">
        <v>10</v>
      </c>
      <c r="M71" s="166">
        <v>20</v>
      </c>
      <c r="N71" s="166">
        <v>14</v>
      </c>
      <c r="O71" s="167">
        <v>6</v>
      </c>
      <c r="P71" s="299">
        <f t="shared" si="3"/>
        <v>57</v>
      </c>
      <c r="Q71" s="2"/>
    </row>
    <row r="72" spans="2:17" ht="13.5" customHeight="1" x14ac:dyDescent="0.25">
      <c r="B72" s="618"/>
      <c r="C72" s="506"/>
      <c r="D72" s="508"/>
      <c r="E72" s="532" t="s">
        <v>160</v>
      </c>
      <c r="F72" s="533"/>
      <c r="G72" s="533"/>
      <c r="H72" s="534"/>
      <c r="I72" s="290">
        <v>0</v>
      </c>
      <c r="J72" s="291">
        <v>0</v>
      </c>
      <c r="K72" s="621">
        <v>0</v>
      </c>
      <c r="L72" s="621">
        <v>0</v>
      </c>
      <c r="M72" s="621">
        <v>0</v>
      </c>
      <c r="N72" s="621">
        <v>2</v>
      </c>
      <c r="O72" s="622">
        <v>2</v>
      </c>
      <c r="P72" s="299">
        <f t="shared" si="3"/>
        <v>4</v>
      </c>
      <c r="Q72" s="2"/>
    </row>
    <row r="73" spans="2:17" ht="13.5" customHeight="1" thickBot="1" x14ac:dyDescent="0.3">
      <c r="B73" s="623"/>
      <c r="C73" s="507"/>
      <c r="D73" s="509"/>
      <c r="E73" s="510" t="s">
        <v>331</v>
      </c>
      <c r="F73" s="511"/>
      <c r="G73" s="511"/>
      <c r="H73" s="512"/>
      <c r="I73" s="175">
        <v>0</v>
      </c>
      <c r="J73" s="175">
        <v>0</v>
      </c>
      <c r="K73" s="175">
        <v>1</v>
      </c>
      <c r="L73" s="175">
        <v>3</v>
      </c>
      <c r="M73" s="175">
        <v>3</v>
      </c>
      <c r="N73" s="294">
        <v>3</v>
      </c>
      <c r="O73" s="295">
        <v>4</v>
      </c>
      <c r="P73" s="300">
        <f t="shared" si="3"/>
        <v>14</v>
      </c>
    </row>
    <row r="74" spans="2:17" ht="13.5" customHeight="1" x14ac:dyDescent="0.25">
      <c r="P74" s="52" t="s">
        <v>271</v>
      </c>
    </row>
  </sheetData>
  <mergeCells count="136">
    <mergeCell ref="M26:N26"/>
    <mergeCell ref="M24:N24"/>
    <mergeCell ref="M25:N25"/>
    <mergeCell ref="J19:K19"/>
    <mergeCell ref="B21:E21"/>
    <mergeCell ref="F21:G21"/>
    <mergeCell ref="H21:I21"/>
    <mergeCell ref="B39:H39"/>
    <mergeCell ref="B19:E19"/>
    <mergeCell ref="F19:G19"/>
    <mergeCell ref="H19:I19"/>
    <mergeCell ref="M37:N37"/>
    <mergeCell ref="M38:P38"/>
    <mergeCell ref="B20:E20"/>
    <mergeCell ref="E61:H61"/>
    <mergeCell ref="B40:B47"/>
    <mergeCell ref="C40:H40"/>
    <mergeCell ref="C41:H41"/>
    <mergeCell ref="C42:C47"/>
    <mergeCell ref="D42:H42"/>
    <mergeCell ref="D43:H43"/>
    <mergeCell ref="D44:H44"/>
    <mergeCell ref="D45:D47"/>
    <mergeCell ref="E45:H45"/>
    <mergeCell ref="E46:H46"/>
    <mergeCell ref="E47:H47"/>
    <mergeCell ref="B48:B55"/>
    <mergeCell ref="C48:H48"/>
    <mergeCell ref="C49:H49"/>
    <mergeCell ref="C50:C55"/>
    <mergeCell ref="D50:H50"/>
    <mergeCell ref="D51:H51"/>
    <mergeCell ref="D52:H52"/>
    <mergeCell ref="D53:D55"/>
    <mergeCell ref="E53:H53"/>
    <mergeCell ref="E54:H54"/>
    <mergeCell ref="E55:H55"/>
    <mergeCell ref="M14:N14"/>
    <mergeCell ref="M15:N15"/>
    <mergeCell ref="J15:K15"/>
    <mergeCell ref="M19:Q19"/>
    <mergeCell ref="M23:N23"/>
    <mergeCell ref="M22:N22"/>
    <mergeCell ref="M16:N16"/>
    <mergeCell ref="M17:N17"/>
    <mergeCell ref="F20:G20"/>
    <mergeCell ref="H20:I20"/>
    <mergeCell ref="J20:K20"/>
    <mergeCell ref="M20:N20"/>
    <mergeCell ref="M21:N21"/>
    <mergeCell ref="F16:G16"/>
    <mergeCell ref="H16:I16"/>
    <mergeCell ref="J16:K16"/>
    <mergeCell ref="F17:G17"/>
    <mergeCell ref="H17:I17"/>
    <mergeCell ref="J17:K17"/>
    <mergeCell ref="J21:K21"/>
    <mergeCell ref="F13:G13"/>
    <mergeCell ref="H13:I13"/>
    <mergeCell ref="J13:K13"/>
    <mergeCell ref="B14:E14"/>
    <mergeCell ref="F14:G14"/>
    <mergeCell ref="B13:E13"/>
    <mergeCell ref="J18:K18"/>
    <mergeCell ref="H14:I14"/>
    <mergeCell ref="J14:K14"/>
    <mergeCell ref="B15:E15"/>
    <mergeCell ref="F15:G15"/>
    <mergeCell ref="H15:I15"/>
    <mergeCell ref="B16:E16"/>
    <mergeCell ref="B17:E17"/>
    <mergeCell ref="B18:E18"/>
    <mergeCell ref="F18:G18"/>
    <mergeCell ref="H18:I18"/>
    <mergeCell ref="B6:E6"/>
    <mergeCell ref="F6:G6"/>
    <mergeCell ref="H6:I6"/>
    <mergeCell ref="J6:K6"/>
    <mergeCell ref="B10:E10"/>
    <mergeCell ref="F10:G10"/>
    <mergeCell ref="H10:I10"/>
    <mergeCell ref="J10:K10"/>
    <mergeCell ref="B7:E7"/>
    <mergeCell ref="H8:I8"/>
    <mergeCell ref="B9:E9"/>
    <mergeCell ref="F9:G9"/>
    <mergeCell ref="H9:I9"/>
    <mergeCell ref="J9:K9"/>
    <mergeCell ref="B65:B73"/>
    <mergeCell ref="C67:C73"/>
    <mergeCell ref="D70:D73"/>
    <mergeCell ref="E73:H73"/>
    <mergeCell ref="J22:K22"/>
    <mergeCell ref="C65:H65"/>
    <mergeCell ref="C66:H66"/>
    <mergeCell ref="D67:H67"/>
    <mergeCell ref="D68:H68"/>
    <mergeCell ref="D69:H69"/>
    <mergeCell ref="E70:H70"/>
    <mergeCell ref="E71:H71"/>
    <mergeCell ref="E72:H72"/>
    <mergeCell ref="E62:H62"/>
    <mergeCell ref="E63:H63"/>
    <mergeCell ref="D60:H60"/>
    <mergeCell ref="B56:B64"/>
    <mergeCell ref="C58:C64"/>
    <mergeCell ref="D61:D64"/>
    <mergeCell ref="E64:H64"/>
    <mergeCell ref="C56:H56"/>
    <mergeCell ref="C57:H57"/>
    <mergeCell ref="D58:H58"/>
    <mergeCell ref="D59:H59"/>
    <mergeCell ref="M12:N12"/>
    <mergeCell ref="B4:E4"/>
    <mergeCell ref="F4:G4"/>
    <mergeCell ref="H4:I4"/>
    <mergeCell ref="J4:K4"/>
    <mergeCell ref="M4:N4"/>
    <mergeCell ref="J8:K8"/>
    <mergeCell ref="M9:N9"/>
    <mergeCell ref="M7:N7"/>
    <mergeCell ref="M8:N8"/>
    <mergeCell ref="M6:N6"/>
    <mergeCell ref="B11:E11"/>
    <mergeCell ref="F11:G11"/>
    <mergeCell ref="H11:I11"/>
    <mergeCell ref="J11:K11"/>
    <mergeCell ref="F7:G7"/>
    <mergeCell ref="H7:I7"/>
    <mergeCell ref="J7:K7"/>
    <mergeCell ref="B8:E8"/>
    <mergeCell ref="F8:G8"/>
    <mergeCell ref="B12:E12"/>
    <mergeCell ref="F12:G12"/>
    <mergeCell ref="H12:I12"/>
    <mergeCell ref="J12:K12"/>
  </mergeCells>
  <phoneticPr fontId="2"/>
  <printOptions horizontalCentered="1"/>
  <pageMargins left="0" right="0" top="0.78740157480314965" bottom="0.39370078740157483" header="0.39370078740157483" footer="0.39370078740157483"/>
  <pageSetup paperSize="9" scale="98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10_1(1)-(2)</vt:lpstr>
      <vt:lpstr>10_1(3)-(4)</vt:lpstr>
      <vt:lpstr>10_1(5)</vt:lpstr>
      <vt:lpstr>10_1(6)</vt:lpstr>
      <vt:lpstr>10_2(1)-(3)</vt:lpstr>
      <vt:lpstr>10_2(4)-(5)</vt:lpstr>
      <vt:lpstr>10_2(6)-(7)</vt:lpstr>
      <vt:lpstr>10_2(8)-4(2)</vt:lpstr>
      <vt:lpstr>10_4(3)-4(4)</vt:lpstr>
      <vt:lpstr>10　5（1）-（3）</vt:lpstr>
      <vt:lpstr>10_6(1)(2)</vt:lpstr>
      <vt:lpstr>10_7</vt:lpstr>
      <vt:lpstr>'10　5（1）-（3）'!Print_Area</vt:lpstr>
      <vt:lpstr>'10_1(1)-(2)'!Print_Area</vt:lpstr>
      <vt:lpstr>'10_1(5)'!Print_Area</vt:lpstr>
      <vt:lpstr>'10_1(6)'!Print_Area</vt:lpstr>
      <vt:lpstr>'10_2(1)-(3)'!Print_Area</vt:lpstr>
      <vt:lpstr>'10_2(4)-(5)'!Print_Area</vt:lpstr>
      <vt:lpstr>'10_2(6)-(7)'!Print_Area</vt:lpstr>
      <vt:lpstr>'10_2(8)-4(2)'!Print_Area</vt:lpstr>
      <vt:lpstr>'10_4(3)-4(4)'!Print_Area</vt:lpstr>
      <vt:lpstr>'10_6(1)(2)'!Print_Area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TOWNR114</cp:lastModifiedBy>
  <cp:lastPrinted>2021-05-16T11:09:26Z</cp:lastPrinted>
  <dcterms:created xsi:type="dcterms:W3CDTF">2002-07-05T07:11:05Z</dcterms:created>
  <dcterms:modified xsi:type="dcterms:W3CDTF">2021-05-16T11:10:41Z</dcterms:modified>
</cp:coreProperties>
</file>