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mc:AlternateContent xmlns:mc="http://schemas.openxmlformats.org/markup-compatibility/2006">
    <mc:Choice Requires="x15">
      <x15ac:absPath xmlns:x15ac="http://schemas.microsoft.com/office/spreadsheetml/2010/11/ac" url="\\flss\財務課\◆入札・契約関係◆\★週休２日制導入に向けて\2_R6年度週休2日制確保モデル工事要綱改正\1_要領改正\"/>
    </mc:Choice>
  </mc:AlternateContent>
  <xr:revisionPtr revIDLastSave="0" documentId="13_ncr:1_{AD7BE0E7-E4A6-40B7-A9DD-FEE1C6DCDD5B}" xr6:coauthVersionLast="45" xr6:coauthVersionMax="45" xr10:uidLastSave="{00000000-0000-0000-0000-000000000000}"/>
  <bookViews>
    <workbookView xWindow="-120" yWindow="-120" windowWidth="21840" windowHeight="13140" activeTab="3"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【別紙１】!$A$1:$H$23</definedName>
    <definedName name="_xlnm.Print_Area" localSheetId="2">【別紙２】!$A$1:$IZ$48</definedName>
    <definedName name="_xlnm.Print_Area" localSheetId="3">【別紙３】!$A$1:$R$44</definedName>
    <definedName name="_xlnm.Print_Area" localSheetId="0">入力シート!$A$1:$X$29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3" l="1"/>
  <c r="Q22" i="3"/>
  <c r="P22" i="3"/>
  <c r="O22" i="3"/>
  <c r="N22" i="3" s="1"/>
  <c r="M22" i="3"/>
  <c r="Q21" i="3"/>
  <c r="P21" i="3"/>
  <c r="R21" i="3" s="1"/>
  <c r="O21" i="3"/>
  <c r="N21" i="3" s="1"/>
  <c r="M21" i="3"/>
  <c r="R20" i="3"/>
  <c r="Q20" i="3"/>
  <c r="P20" i="3"/>
  <c r="O20" i="3"/>
  <c r="N20" i="3" s="1"/>
  <c r="M20" i="3"/>
  <c r="Q19" i="3"/>
  <c r="P19" i="3"/>
  <c r="R19" i="3" s="1"/>
  <c r="O19" i="3"/>
  <c r="N19" i="3" s="1"/>
  <c r="M19" i="3"/>
  <c r="R18" i="3"/>
  <c r="Q18" i="3"/>
  <c r="P18" i="3"/>
  <c r="O18" i="3"/>
  <c r="N18" i="3" s="1"/>
  <c r="M18" i="3"/>
  <c r="Q17" i="3"/>
  <c r="P17" i="3"/>
  <c r="R17" i="3" s="1"/>
  <c r="O17" i="3"/>
  <c r="N17" i="3" s="1"/>
  <c r="M17" i="3"/>
  <c r="R16" i="3"/>
  <c r="Q16" i="3"/>
  <c r="P16" i="3"/>
  <c r="O16" i="3"/>
  <c r="N16" i="3" s="1"/>
  <c r="M16" i="3"/>
  <c r="Q15" i="3"/>
  <c r="P15" i="3"/>
  <c r="R15" i="3" s="1"/>
  <c r="O15" i="3"/>
  <c r="N15" i="3" s="1"/>
  <c r="M15" i="3"/>
  <c r="R14" i="3"/>
  <c r="Q14" i="3"/>
  <c r="P14" i="3"/>
  <c r="O14" i="3"/>
  <c r="N14" i="3" s="1"/>
  <c r="M14" i="3"/>
  <c r="Q13" i="3"/>
  <c r="P13" i="3"/>
  <c r="R13" i="3" s="1"/>
  <c r="O13" i="3"/>
  <c r="N13" i="3" s="1"/>
  <c r="M13" i="3"/>
  <c r="R12" i="3"/>
  <c r="Q12" i="3"/>
  <c r="P12" i="3"/>
  <c r="O12" i="3"/>
  <c r="N12" i="3" s="1"/>
  <c r="M12" i="3"/>
  <c r="Q11" i="3"/>
  <c r="P11" i="3"/>
  <c r="R11" i="3" s="1"/>
  <c r="O11" i="3"/>
  <c r="N11" i="3" s="1"/>
  <c r="M11" i="3"/>
  <c r="R10" i="3"/>
  <c r="Q10" i="3"/>
  <c r="P10" i="3"/>
  <c r="O10" i="3"/>
  <c r="N10" i="3" s="1"/>
  <c r="M10" i="3"/>
  <c r="Q9" i="3"/>
  <c r="P9" i="3"/>
  <c r="R9" i="3" s="1"/>
  <c r="O9" i="3"/>
  <c r="N9" i="3" s="1"/>
  <c r="M9" i="3"/>
  <c r="R8" i="3"/>
  <c r="Q8" i="3"/>
  <c r="P8" i="3"/>
  <c r="O8" i="3"/>
  <c r="N8" i="3" s="1"/>
  <c r="M8" i="3"/>
  <c r="Q7" i="3"/>
  <c r="P7" i="3"/>
  <c r="R7" i="3" s="1"/>
  <c r="O7" i="3"/>
  <c r="N7" i="3" s="1"/>
  <c r="M7" i="3"/>
  <c r="R6" i="3"/>
  <c r="Q6" i="3"/>
  <c r="P6" i="3"/>
  <c r="O6" i="3"/>
  <c r="N6" i="3" s="1"/>
  <c r="M6" i="3"/>
  <c r="Q5" i="3"/>
  <c r="P5" i="3"/>
  <c r="R5" i="3" s="1"/>
  <c r="O5" i="3"/>
  <c r="N5" i="3" s="1"/>
  <c r="M5" i="3"/>
  <c r="R4" i="3"/>
  <c r="Q4" i="3"/>
  <c r="P4" i="3"/>
  <c r="O4" i="3"/>
  <c r="N4" i="3" s="1"/>
  <c r="M4" i="3"/>
  <c r="R3" i="3"/>
  <c r="Q3" i="3"/>
  <c r="P3" i="3"/>
  <c r="O3" i="3"/>
  <c r="N3" i="3"/>
  <c r="M3" i="3"/>
  <c r="EP3" i="7"/>
  <c r="IS47" i="7"/>
  <c r="IQ47" i="7"/>
  <c r="IS46" i="7"/>
  <c r="IQ46" i="7"/>
  <c r="IS45" i="7"/>
  <c r="IQ45" i="7"/>
  <c r="IS44" i="7"/>
  <c r="IQ44" i="7"/>
  <c r="IS43" i="7"/>
  <c r="IQ43" i="7"/>
  <c r="IS42" i="7"/>
  <c r="IQ42" i="7"/>
  <c r="IS41" i="7"/>
  <c r="IQ41" i="7"/>
  <c r="IS40" i="7"/>
  <c r="IQ40" i="7"/>
  <c r="IS39" i="7"/>
  <c r="IQ39" i="7"/>
  <c r="IS38" i="7"/>
  <c r="IQ38" i="7"/>
  <c r="IS37" i="7"/>
  <c r="IQ37" i="7"/>
  <c r="IS36" i="7"/>
  <c r="IQ36" i="7"/>
  <c r="IS35" i="7"/>
  <c r="IQ35" i="7"/>
  <c r="IS34" i="7"/>
  <c r="IQ34" i="7"/>
  <c r="IS33" i="7"/>
  <c r="IQ33" i="7"/>
  <c r="IS32" i="7"/>
  <c r="IQ32" i="7"/>
  <c r="IS31" i="7"/>
  <c r="IQ31" i="7"/>
  <c r="IS30" i="7"/>
  <c r="IQ30" i="7"/>
  <c r="IS29" i="7"/>
  <c r="IQ29" i="7"/>
  <c r="IS28" i="7"/>
  <c r="IQ28" i="7"/>
  <c r="IS27" i="7"/>
  <c r="IQ27" i="7"/>
  <c r="IX26" i="7"/>
  <c r="IS26" i="7"/>
  <c r="IQ26" i="7"/>
  <c r="IS25" i="7"/>
  <c r="IQ25" i="7"/>
  <c r="IS24" i="7"/>
  <c r="IQ24" i="7"/>
  <c r="IS23" i="7"/>
  <c r="IQ23" i="7"/>
  <c r="IS22" i="7"/>
  <c r="IQ22" i="7"/>
  <c r="IS21" i="7"/>
  <c r="IQ21" i="7"/>
  <c r="IS20" i="7"/>
  <c r="IQ20" i="7"/>
  <c r="IS19" i="7"/>
  <c r="IQ19" i="7"/>
  <c r="IS18" i="7"/>
  <c r="IQ18" i="7"/>
  <c r="IS17" i="7"/>
  <c r="IQ17" i="7"/>
  <c r="IS16" i="7"/>
  <c r="IQ16" i="7"/>
  <c r="IS15" i="7"/>
  <c r="IQ15" i="7"/>
  <c r="IS14" i="7"/>
  <c r="IQ14" i="7"/>
  <c r="IS13" i="7"/>
  <c r="IQ13" i="7"/>
  <c r="IS12" i="7"/>
  <c r="IQ12" i="7"/>
  <c r="IS11" i="7"/>
  <c r="IQ11" i="7"/>
  <c r="IS10" i="7"/>
  <c r="IQ10" i="7"/>
  <c r="IP3" i="7"/>
  <c r="IO2" i="7" s="1"/>
  <c r="IF47" i="7"/>
  <c r="ID47" i="7"/>
  <c r="IF46" i="7"/>
  <c r="ID46" i="7"/>
  <c r="IF45" i="7"/>
  <c r="ID45" i="7"/>
  <c r="IF44" i="7"/>
  <c r="ID44" i="7"/>
  <c r="IF43" i="7"/>
  <c r="ID43" i="7"/>
  <c r="IF42" i="7"/>
  <c r="ID42" i="7"/>
  <c r="IF41" i="7"/>
  <c r="ID41" i="7"/>
  <c r="IF40" i="7"/>
  <c r="ID40" i="7"/>
  <c r="IF39" i="7"/>
  <c r="ID39" i="7"/>
  <c r="IF38" i="7"/>
  <c r="ID38" i="7"/>
  <c r="IF37" i="7"/>
  <c r="ID37" i="7"/>
  <c r="IF36" i="7"/>
  <c r="ID36" i="7"/>
  <c r="IF35" i="7"/>
  <c r="ID35" i="7"/>
  <c r="IF34" i="7"/>
  <c r="ID34" i="7"/>
  <c r="IF33" i="7"/>
  <c r="ID33" i="7"/>
  <c r="IF32" i="7"/>
  <c r="ID32" i="7"/>
  <c r="IF31" i="7"/>
  <c r="ID31" i="7"/>
  <c r="IF30" i="7"/>
  <c r="ID30" i="7"/>
  <c r="IF29" i="7"/>
  <c r="ID29" i="7"/>
  <c r="IF28" i="7"/>
  <c r="ID28" i="7"/>
  <c r="IF27" i="7"/>
  <c r="ID27" i="7"/>
  <c r="IK26" i="7"/>
  <c r="IF26" i="7"/>
  <c r="ID26" i="7"/>
  <c r="IF25" i="7"/>
  <c r="ID25" i="7"/>
  <c r="IF24" i="7"/>
  <c r="ID24" i="7"/>
  <c r="IF23" i="7"/>
  <c r="ID23" i="7"/>
  <c r="IF22" i="7"/>
  <c r="ID22" i="7"/>
  <c r="IF21" i="7"/>
  <c r="ID21" i="7"/>
  <c r="IF20" i="7"/>
  <c r="ID20" i="7"/>
  <c r="IF19" i="7"/>
  <c r="ID19" i="7"/>
  <c r="IF18" i="7"/>
  <c r="ID18" i="7"/>
  <c r="IF17" i="7"/>
  <c r="ID17" i="7"/>
  <c r="IF16" i="7"/>
  <c r="ID16" i="7"/>
  <c r="IF15" i="7"/>
  <c r="ID15" i="7"/>
  <c r="IF14" i="7"/>
  <c r="ID14" i="7"/>
  <c r="IF13" i="7"/>
  <c r="ID13" i="7"/>
  <c r="IF12" i="7"/>
  <c r="ID12" i="7"/>
  <c r="IF11" i="7"/>
  <c r="ID11" i="7"/>
  <c r="IF10" i="7"/>
  <c r="ID10" i="7"/>
  <c r="IC3" i="7"/>
  <c r="IB2" i="7" s="1"/>
  <c r="HS47" i="7"/>
  <c r="HQ47" i="7"/>
  <c r="HS46" i="7"/>
  <c r="HQ46" i="7"/>
  <c r="HS45" i="7"/>
  <c r="HQ45" i="7"/>
  <c r="HS44" i="7"/>
  <c r="HQ44" i="7"/>
  <c r="HS43" i="7"/>
  <c r="HQ43" i="7"/>
  <c r="HS42" i="7"/>
  <c r="HQ42" i="7"/>
  <c r="HS41" i="7"/>
  <c r="HQ41" i="7"/>
  <c r="HS40" i="7"/>
  <c r="HQ40" i="7"/>
  <c r="HS39" i="7"/>
  <c r="HQ39" i="7"/>
  <c r="HS38" i="7"/>
  <c r="HQ38" i="7"/>
  <c r="HS37" i="7"/>
  <c r="HQ37" i="7"/>
  <c r="HS36" i="7"/>
  <c r="HQ36" i="7"/>
  <c r="HS35" i="7"/>
  <c r="HQ35" i="7"/>
  <c r="HS34" i="7"/>
  <c r="HQ34" i="7"/>
  <c r="HS33" i="7"/>
  <c r="HQ33" i="7"/>
  <c r="HS32" i="7"/>
  <c r="HQ32" i="7"/>
  <c r="HS31" i="7"/>
  <c r="HQ31" i="7"/>
  <c r="HS30" i="7"/>
  <c r="HQ30" i="7"/>
  <c r="HS29" i="7"/>
  <c r="HQ29" i="7"/>
  <c r="HS28" i="7"/>
  <c r="HQ28" i="7"/>
  <c r="HS27" i="7"/>
  <c r="HQ27" i="7"/>
  <c r="HX26" i="7"/>
  <c r="HS26" i="7"/>
  <c r="HQ26" i="7"/>
  <c r="HS25" i="7"/>
  <c r="HQ25" i="7"/>
  <c r="HS24" i="7"/>
  <c r="HQ24" i="7"/>
  <c r="HS23" i="7"/>
  <c r="HQ23" i="7"/>
  <c r="HS22" i="7"/>
  <c r="HQ22" i="7"/>
  <c r="HS21" i="7"/>
  <c r="HQ21" i="7"/>
  <c r="HS20" i="7"/>
  <c r="HQ20" i="7"/>
  <c r="HS19" i="7"/>
  <c r="HQ19" i="7"/>
  <c r="HS18" i="7"/>
  <c r="HQ18" i="7"/>
  <c r="HS17" i="7"/>
  <c r="HQ17" i="7"/>
  <c r="HS16" i="7"/>
  <c r="HQ16" i="7"/>
  <c r="HS15" i="7"/>
  <c r="HQ15" i="7"/>
  <c r="HS14" i="7"/>
  <c r="HQ14" i="7"/>
  <c r="HS13" i="7"/>
  <c r="HQ13" i="7"/>
  <c r="HS12" i="7"/>
  <c r="HQ12" i="7"/>
  <c r="HS11" i="7"/>
  <c r="HQ11" i="7"/>
  <c r="HS10" i="7"/>
  <c r="HQ10" i="7"/>
  <c r="HP3" i="7"/>
  <c r="HO2" i="7" s="1"/>
  <c r="HC3" i="7"/>
  <c r="HB2" i="7" s="1"/>
  <c r="HH7" i="7"/>
  <c r="HC10" i="7"/>
  <c r="HB10" i="7" s="1"/>
  <c r="HF10" i="7" s="1"/>
  <c r="HL12" i="7"/>
  <c r="HL22" i="7" s="1"/>
  <c r="HH48" i="7"/>
  <c r="GS47" i="7"/>
  <c r="GQ47" i="7"/>
  <c r="GS46" i="7"/>
  <c r="GQ46" i="7"/>
  <c r="GS45" i="7"/>
  <c r="GQ45" i="7"/>
  <c r="GS44" i="7"/>
  <c r="GQ44" i="7"/>
  <c r="GS43" i="7"/>
  <c r="GQ43" i="7"/>
  <c r="GS42" i="7"/>
  <c r="GQ42" i="7"/>
  <c r="GS41" i="7"/>
  <c r="GQ41" i="7"/>
  <c r="GS40" i="7"/>
  <c r="GQ40" i="7"/>
  <c r="GS39" i="7"/>
  <c r="GQ39" i="7"/>
  <c r="GS38" i="7"/>
  <c r="GQ38" i="7"/>
  <c r="GS37" i="7"/>
  <c r="GQ37" i="7"/>
  <c r="GS36" i="7"/>
  <c r="GQ36" i="7"/>
  <c r="GS35" i="7"/>
  <c r="GQ35" i="7"/>
  <c r="GS34" i="7"/>
  <c r="GQ34" i="7"/>
  <c r="GS33" i="7"/>
  <c r="GQ33" i="7"/>
  <c r="GS32" i="7"/>
  <c r="GQ32" i="7"/>
  <c r="GS31" i="7"/>
  <c r="GQ31" i="7"/>
  <c r="GS30" i="7"/>
  <c r="GQ30" i="7"/>
  <c r="GS29" i="7"/>
  <c r="GQ29" i="7"/>
  <c r="GS28" i="7"/>
  <c r="GQ28" i="7"/>
  <c r="GS27" i="7"/>
  <c r="GQ27" i="7"/>
  <c r="GX26" i="7"/>
  <c r="GS26" i="7"/>
  <c r="GQ26" i="7"/>
  <c r="GS25" i="7"/>
  <c r="GQ25" i="7"/>
  <c r="GS24" i="7"/>
  <c r="GQ24" i="7"/>
  <c r="GS23" i="7"/>
  <c r="GQ23" i="7"/>
  <c r="GS22" i="7"/>
  <c r="GQ22" i="7"/>
  <c r="GS21" i="7"/>
  <c r="GQ21" i="7"/>
  <c r="GS20" i="7"/>
  <c r="GQ20" i="7"/>
  <c r="GS19" i="7"/>
  <c r="GQ19" i="7"/>
  <c r="GS18" i="7"/>
  <c r="GQ18" i="7"/>
  <c r="GS17" i="7"/>
  <c r="GQ17" i="7"/>
  <c r="GS16" i="7"/>
  <c r="GQ16" i="7"/>
  <c r="GS15" i="7"/>
  <c r="GQ15" i="7"/>
  <c r="GS14" i="7"/>
  <c r="GQ14" i="7"/>
  <c r="GS13" i="7"/>
  <c r="GQ13" i="7"/>
  <c r="GS12" i="7"/>
  <c r="GQ12" i="7"/>
  <c r="GS11" i="7"/>
  <c r="GQ11" i="7"/>
  <c r="GS10" i="7"/>
  <c r="GQ10" i="7"/>
  <c r="GP3" i="7"/>
  <c r="GO2" i="7"/>
  <c r="GF47" i="7"/>
  <c r="GD47" i="7"/>
  <c r="GF46" i="7"/>
  <c r="GD46" i="7"/>
  <c r="GF45" i="7"/>
  <c r="GD45" i="7"/>
  <c r="GF44" i="7"/>
  <c r="GD44" i="7"/>
  <c r="GF43" i="7"/>
  <c r="GD43" i="7"/>
  <c r="GF42" i="7"/>
  <c r="GD42" i="7"/>
  <c r="GF41" i="7"/>
  <c r="GD41" i="7"/>
  <c r="GF40" i="7"/>
  <c r="GD40" i="7"/>
  <c r="GF39" i="7"/>
  <c r="GD39" i="7"/>
  <c r="GF38" i="7"/>
  <c r="GD38" i="7"/>
  <c r="GF37" i="7"/>
  <c r="GD37" i="7"/>
  <c r="GF36" i="7"/>
  <c r="GD36" i="7"/>
  <c r="GF35" i="7"/>
  <c r="GD35" i="7"/>
  <c r="GF34" i="7"/>
  <c r="GD34" i="7"/>
  <c r="GF33" i="7"/>
  <c r="GD33" i="7"/>
  <c r="GF32" i="7"/>
  <c r="GD32" i="7"/>
  <c r="GF31" i="7"/>
  <c r="GD31" i="7"/>
  <c r="GF30" i="7"/>
  <c r="GD30" i="7"/>
  <c r="GF29" i="7"/>
  <c r="GD29" i="7"/>
  <c r="GF28" i="7"/>
  <c r="GD28" i="7"/>
  <c r="GF27" i="7"/>
  <c r="GD27" i="7"/>
  <c r="GK26" i="7"/>
  <c r="GF26" i="7"/>
  <c r="GD26" i="7"/>
  <c r="GF25" i="7"/>
  <c r="GD25" i="7"/>
  <c r="GF24" i="7"/>
  <c r="GD24" i="7"/>
  <c r="GF23" i="7"/>
  <c r="GD23" i="7"/>
  <c r="GF22" i="7"/>
  <c r="GD22" i="7"/>
  <c r="GF21" i="7"/>
  <c r="GD21" i="7"/>
  <c r="GF20" i="7"/>
  <c r="GD20" i="7"/>
  <c r="GF19" i="7"/>
  <c r="GD19" i="7"/>
  <c r="GF18" i="7"/>
  <c r="GD18" i="7"/>
  <c r="GF17" i="7"/>
  <c r="GD17" i="7"/>
  <c r="GF16" i="7"/>
  <c r="GD16" i="7"/>
  <c r="GF15" i="7"/>
  <c r="GD15" i="7"/>
  <c r="GF14" i="7"/>
  <c r="GD14" i="7"/>
  <c r="GF13" i="7"/>
  <c r="GD13" i="7"/>
  <c r="GF12" i="7"/>
  <c r="GD12" i="7"/>
  <c r="GF11" i="7"/>
  <c r="GD11" i="7"/>
  <c r="GF10" i="7"/>
  <c r="GD10" i="7"/>
  <c r="GC3" i="7"/>
  <c r="GB2" i="7" s="1"/>
  <c r="FS47" i="7"/>
  <c r="FQ47" i="7"/>
  <c r="FS46" i="7"/>
  <c r="FQ46" i="7"/>
  <c r="FS45" i="7"/>
  <c r="FQ45" i="7"/>
  <c r="FS44" i="7"/>
  <c r="FQ44" i="7"/>
  <c r="FS43" i="7"/>
  <c r="FQ43" i="7"/>
  <c r="FS42" i="7"/>
  <c r="FQ42" i="7"/>
  <c r="FS41" i="7"/>
  <c r="FQ41" i="7"/>
  <c r="FS40" i="7"/>
  <c r="FQ40" i="7"/>
  <c r="FS39" i="7"/>
  <c r="FQ39" i="7"/>
  <c r="FS38" i="7"/>
  <c r="FQ38" i="7"/>
  <c r="FS37" i="7"/>
  <c r="FQ37" i="7"/>
  <c r="FS36" i="7"/>
  <c r="FQ36" i="7"/>
  <c r="FS35" i="7"/>
  <c r="FQ35" i="7"/>
  <c r="FS34" i="7"/>
  <c r="FQ34" i="7"/>
  <c r="FS33" i="7"/>
  <c r="FQ33" i="7"/>
  <c r="FS32" i="7"/>
  <c r="FQ32" i="7"/>
  <c r="FS31" i="7"/>
  <c r="FQ31" i="7"/>
  <c r="FS30" i="7"/>
  <c r="FQ30" i="7"/>
  <c r="FS29" i="7"/>
  <c r="FQ29" i="7"/>
  <c r="FS28" i="7"/>
  <c r="FQ28" i="7"/>
  <c r="FS27" i="7"/>
  <c r="FQ27" i="7"/>
  <c r="FX26" i="7"/>
  <c r="FS26" i="7"/>
  <c r="FQ26" i="7"/>
  <c r="FS25" i="7"/>
  <c r="FQ25" i="7"/>
  <c r="FS24" i="7"/>
  <c r="FQ24" i="7"/>
  <c r="FS23" i="7"/>
  <c r="FQ23" i="7"/>
  <c r="FS22" i="7"/>
  <c r="FQ22" i="7"/>
  <c r="FS21" i="7"/>
  <c r="FQ21" i="7"/>
  <c r="FS20" i="7"/>
  <c r="FQ20" i="7"/>
  <c r="FS19" i="7"/>
  <c r="FQ19" i="7"/>
  <c r="FS18" i="7"/>
  <c r="FQ18" i="7"/>
  <c r="FS17" i="7"/>
  <c r="FQ17" i="7"/>
  <c r="FS16" i="7"/>
  <c r="FQ16" i="7"/>
  <c r="FS15" i="7"/>
  <c r="FQ15" i="7"/>
  <c r="FS14" i="7"/>
  <c r="FQ14" i="7"/>
  <c r="FS13" i="7"/>
  <c r="FQ13" i="7"/>
  <c r="FS12" i="7"/>
  <c r="FQ12" i="7"/>
  <c r="FS11" i="7"/>
  <c r="FQ11" i="7"/>
  <c r="FS10" i="7"/>
  <c r="FQ10" i="7"/>
  <c r="FP3" i="7"/>
  <c r="FO2" i="7" s="1"/>
  <c r="FF47" i="7"/>
  <c r="FD47" i="7"/>
  <c r="FF46" i="7"/>
  <c r="FD46" i="7"/>
  <c r="FF45" i="7"/>
  <c r="FD45" i="7"/>
  <c r="FF44" i="7"/>
  <c r="FD44" i="7"/>
  <c r="FF43" i="7"/>
  <c r="FD43" i="7"/>
  <c r="FF42" i="7"/>
  <c r="FD42" i="7"/>
  <c r="FF41" i="7"/>
  <c r="FD41" i="7"/>
  <c r="FF40" i="7"/>
  <c r="FD40" i="7"/>
  <c r="FF39" i="7"/>
  <c r="FD39" i="7"/>
  <c r="FF38" i="7"/>
  <c r="FD38" i="7"/>
  <c r="FF37" i="7"/>
  <c r="FD37" i="7"/>
  <c r="FF36" i="7"/>
  <c r="FD36" i="7"/>
  <c r="FF35" i="7"/>
  <c r="FD35" i="7"/>
  <c r="FF34" i="7"/>
  <c r="FD34" i="7"/>
  <c r="FF33" i="7"/>
  <c r="FD33" i="7"/>
  <c r="FF32" i="7"/>
  <c r="FD32" i="7"/>
  <c r="FF31" i="7"/>
  <c r="FD31" i="7"/>
  <c r="FF30" i="7"/>
  <c r="FD30" i="7"/>
  <c r="FF29" i="7"/>
  <c r="FD29" i="7"/>
  <c r="FF28" i="7"/>
  <c r="FD28" i="7"/>
  <c r="FF27" i="7"/>
  <c r="FD27" i="7"/>
  <c r="FK26" i="7"/>
  <c r="FF26" i="7"/>
  <c r="FD26" i="7"/>
  <c r="FF25" i="7"/>
  <c r="FD25" i="7"/>
  <c r="FF24" i="7"/>
  <c r="FD24" i="7"/>
  <c r="FF23" i="7"/>
  <c r="FD23" i="7"/>
  <c r="FF22" i="7"/>
  <c r="FD22" i="7"/>
  <c r="FF21" i="7"/>
  <c r="FD21" i="7"/>
  <c r="FF20" i="7"/>
  <c r="FD20" i="7"/>
  <c r="FF19" i="7"/>
  <c r="FD19" i="7"/>
  <c r="FF18" i="7"/>
  <c r="FD18" i="7"/>
  <c r="FF17" i="7"/>
  <c r="FD17" i="7"/>
  <c r="FF16" i="7"/>
  <c r="FD16" i="7"/>
  <c r="FF15" i="7"/>
  <c r="FD15" i="7"/>
  <c r="FF14" i="7"/>
  <c r="FD14" i="7"/>
  <c r="FF13" i="7"/>
  <c r="FD13" i="7"/>
  <c r="FF12" i="7"/>
  <c r="FD12" i="7"/>
  <c r="FF11" i="7"/>
  <c r="FD11" i="7"/>
  <c r="FF10" i="7"/>
  <c r="FD10" i="7"/>
  <c r="FC3" i="7"/>
  <c r="FB2" i="7" s="1"/>
  <c r="ES47" i="7"/>
  <c r="EQ47" i="7"/>
  <c r="ES46" i="7"/>
  <c r="EQ46" i="7"/>
  <c r="ES45" i="7"/>
  <c r="EQ45" i="7"/>
  <c r="ES44" i="7"/>
  <c r="EQ44" i="7"/>
  <c r="ES43" i="7"/>
  <c r="EQ43" i="7"/>
  <c r="ES42" i="7"/>
  <c r="EQ42" i="7"/>
  <c r="ES41" i="7"/>
  <c r="EQ41" i="7"/>
  <c r="ES40" i="7"/>
  <c r="EQ40" i="7"/>
  <c r="ES39" i="7"/>
  <c r="EQ39" i="7"/>
  <c r="ES38" i="7"/>
  <c r="EQ38" i="7"/>
  <c r="ES37" i="7"/>
  <c r="EQ37" i="7"/>
  <c r="ES36" i="7"/>
  <c r="EQ36" i="7"/>
  <c r="ES35" i="7"/>
  <c r="EQ35" i="7"/>
  <c r="ES34" i="7"/>
  <c r="EQ34" i="7"/>
  <c r="ES33" i="7"/>
  <c r="EQ33" i="7"/>
  <c r="ES32" i="7"/>
  <c r="EQ32" i="7"/>
  <c r="ES31" i="7"/>
  <c r="EQ31" i="7"/>
  <c r="ES30" i="7"/>
  <c r="EQ30" i="7"/>
  <c r="ES29" i="7"/>
  <c r="EQ29" i="7"/>
  <c r="ES28" i="7"/>
  <c r="EQ28" i="7"/>
  <c r="ES27" i="7"/>
  <c r="EQ27" i="7"/>
  <c r="EX26" i="7"/>
  <c r="ES26" i="7"/>
  <c r="EQ26" i="7"/>
  <c r="ES25" i="7"/>
  <c r="EQ25" i="7"/>
  <c r="ES24" i="7"/>
  <c r="EQ24" i="7"/>
  <c r="ES23" i="7"/>
  <c r="EQ23" i="7"/>
  <c r="ES22" i="7"/>
  <c r="EQ22" i="7"/>
  <c r="ES21" i="7"/>
  <c r="EQ21" i="7"/>
  <c r="ES20" i="7"/>
  <c r="EQ20" i="7"/>
  <c r="ES19" i="7"/>
  <c r="EQ19" i="7"/>
  <c r="ES18" i="7"/>
  <c r="EQ18" i="7"/>
  <c r="ES17" i="7"/>
  <c r="EQ17" i="7"/>
  <c r="ES16" i="7"/>
  <c r="EQ16" i="7"/>
  <c r="ES15" i="7"/>
  <c r="EQ15" i="7"/>
  <c r="ES14" i="7"/>
  <c r="EQ14" i="7"/>
  <c r="ES13" i="7"/>
  <c r="EQ13" i="7"/>
  <c r="ES12" i="7"/>
  <c r="EQ12" i="7"/>
  <c r="ES11" i="7"/>
  <c r="EQ11" i="7"/>
  <c r="ES10" i="7"/>
  <c r="EQ10" i="7"/>
  <c r="EO2" i="7"/>
  <c r="EF47" i="7"/>
  <c r="ED47" i="7"/>
  <c r="EF46" i="7"/>
  <c r="ED46" i="7"/>
  <c r="EF45" i="7"/>
  <c r="ED45" i="7"/>
  <c r="EF44" i="7"/>
  <c r="ED44" i="7"/>
  <c r="EF43" i="7"/>
  <c r="ED43" i="7"/>
  <c r="EF42" i="7"/>
  <c r="ED42" i="7"/>
  <c r="EF41" i="7"/>
  <c r="ED41" i="7"/>
  <c r="EF40" i="7"/>
  <c r="ED40" i="7"/>
  <c r="EF39" i="7"/>
  <c r="ED39" i="7"/>
  <c r="EF38" i="7"/>
  <c r="ED38" i="7"/>
  <c r="EF37" i="7"/>
  <c r="ED37" i="7"/>
  <c r="EF36" i="7"/>
  <c r="ED36" i="7"/>
  <c r="EF35" i="7"/>
  <c r="ED35" i="7"/>
  <c r="EF34" i="7"/>
  <c r="ED34" i="7"/>
  <c r="EF33" i="7"/>
  <c r="ED33" i="7"/>
  <c r="EF32" i="7"/>
  <c r="ED32" i="7"/>
  <c r="EF31" i="7"/>
  <c r="ED31" i="7"/>
  <c r="EF30" i="7"/>
  <c r="ED30" i="7"/>
  <c r="EF29" i="7"/>
  <c r="ED29" i="7"/>
  <c r="EF28" i="7"/>
  <c r="ED28" i="7"/>
  <c r="EF27" i="7"/>
  <c r="ED27" i="7"/>
  <c r="EK26" i="7"/>
  <c r="EF26" i="7"/>
  <c r="ED26" i="7"/>
  <c r="EF25" i="7"/>
  <c r="ED25" i="7"/>
  <c r="EF24" i="7"/>
  <c r="ED24" i="7"/>
  <c r="EF23" i="7"/>
  <c r="ED23" i="7"/>
  <c r="EF22" i="7"/>
  <c r="ED22" i="7"/>
  <c r="EF21" i="7"/>
  <c r="ED21" i="7"/>
  <c r="EF20" i="7"/>
  <c r="ED20" i="7"/>
  <c r="EF19" i="7"/>
  <c r="ED19" i="7"/>
  <c r="EF18" i="7"/>
  <c r="ED18" i="7"/>
  <c r="EF17" i="7"/>
  <c r="ED17" i="7"/>
  <c r="EF16" i="7"/>
  <c r="ED16" i="7"/>
  <c r="EF15" i="7"/>
  <c r="ED15" i="7"/>
  <c r="EF14" i="7"/>
  <c r="ED14" i="7"/>
  <c r="EF13" i="7"/>
  <c r="ED13" i="7"/>
  <c r="EF12" i="7"/>
  <c r="ED12" i="7"/>
  <c r="EF11" i="7"/>
  <c r="ED11" i="7"/>
  <c r="EF10" i="7"/>
  <c r="ED10" i="7"/>
  <c r="EC3" i="7"/>
  <c r="EB2" i="7" s="1"/>
  <c r="DS47" i="7"/>
  <c r="DQ47" i="7"/>
  <c r="DS46" i="7"/>
  <c r="DQ46" i="7"/>
  <c r="DS45" i="7"/>
  <c r="DQ45" i="7"/>
  <c r="DS44" i="7"/>
  <c r="DQ44" i="7"/>
  <c r="DS43" i="7"/>
  <c r="DQ43" i="7"/>
  <c r="DS42" i="7"/>
  <c r="DQ42" i="7"/>
  <c r="DS41" i="7"/>
  <c r="DQ41" i="7"/>
  <c r="DS40" i="7"/>
  <c r="DQ40" i="7"/>
  <c r="DS39" i="7"/>
  <c r="DQ39" i="7"/>
  <c r="DS38" i="7"/>
  <c r="DQ38" i="7"/>
  <c r="DS37" i="7"/>
  <c r="DQ37" i="7"/>
  <c r="DS36" i="7"/>
  <c r="DQ36" i="7"/>
  <c r="DS35" i="7"/>
  <c r="DQ35" i="7"/>
  <c r="DS34" i="7"/>
  <c r="DQ34" i="7"/>
  <c r="DS33" i="7"/>
  <c r="DQ33" i="7"/>
  <c r="DS32" i="7"/>
  <c r="DQ32" i="7"/>
  <c r="DS31" i="7"/>
  <c r="DQ31" i="7"/>
  <c r="DS30" i="7"/>
  <c r="DQ30" i="7"/>
  <c r="DS29" i="7"/>
  <c r="DQ29" i="7"/>
  <c r="DS28" i="7"/>
  <c r="DQ28" i="7"/>
  <c r="DS27" i="7"/>
  <c r="DQ27" i="7"/>
  <c r="DX26" i="7"/>
  <c r="DS26" i="7"/>
  <c r="DQ26" i="7"/>
  <c r="DS25" i="7"/>
  <c r="DQ25" i="7"/>
  <c r="DS24" i="7"/>
  <c r="DQ24" i="7"/>
  <c r="DS23" i="7"/>
  <c r="DQ23" i="7"/>
  <c r="DS22" i="7"/>
  <c r="DQ22" i="7"/>
  <c r="DS21" i="7"/>
  <c r="DQ21" i="7"/>
  <c r="DS20" i="7"/>
  <c r="DQ20" i="7"/>
  <c r="DS19" i="7"/>
  <c r="DQ19" i="7"/>
  <c r="DS18" i="7"/>
  <c r="DQ18" i="7"/>
  <c r="DS17" i="7"/>
  <c r="DQ17" i="7"/>
  <c r="DS16" i="7"/>
  <c r="DQ16" i="7"/>
  <c r="DS15" i="7"/>
  <c r="DQ15" i="7"/>
  <c r="DS14" i="7"/>
  <c r="DQ14" i="7"/>
  <c r="DS13" i="7"/>
  <c r="DQ13" i="7"/>
  <c r="DS12" i="7"/>
  <c r="DQ12" i="7"/>
  <c r="DS11" i="7"/>
  <c r="DQ11" i="7"/>
  <c r="DS10" i="7"/>
  <c r="DQ10" i="7"/>
  <c r="DP3" i="7"/>
  <c r="DO2" i="7" s="1"/>
  <c r="DF47" i="7"/>
  <c r="DD47" i="7"/>
  <c r="DF46" i="7"/>
  <c r="DD46" i="7"/>
  <c r="DF45" i="7"/>
  <c r="DD45" i="7"/>
  <c r="DF44" i="7"/>
  <c r="DD44" i="7"/>
  <c r="DF43" i="7"/>
  <c r="DD43" i="7"/>
  <c r="DF42" i="7"/>
  <c r="DD42" i="7"/>
  <c r="DF41" i="7"/>
  <c r="DD41" i="7"/>
  <c r="DF40" i="7"/>
  <c r="DD40" i="7"/>
  <c r="DF39" i="7"/>
  <c r="DD39" i="7"/>
  <c r="DF38" i="7"/>
  <c r="DD38" i="7"/>
  <c r="DF37" i="7"/>
  <c r="DD37" i="7"/>
  <c r="DF36" i="7"/>
  <c r="DD36" i="7"/>
  <c r="DF35" i="7"/>
  <c r="DD35" i="7"/>
  <c r="DF34" i="7"/>
  <c r="DD34" i="7"/>
  <c r="DF33" i="7"/>
  <c r="DD33" i="7"/>
  <c r="DF32" i="7"/>
  <c r="DD32" i="7"/>
  <c r="DF31" i="7"/>
  <c r="DD31" i="7"/>
  <c r="DF30" i="7"/>
  <c r="DD30" i="7"/>
  <c r="DF29" i="7"/>
  <c r="DD29" i="7"/>
  <c r="DF28" i="7"/>
  <c r="DD28" i="7"/>
  <c r="DF27" i="7"/>
  <c r="DD27" i="7"/>
  <c r="DK26" i="7"/>
  <c r="DF26" i="7"/>
  <c r="DD26" i="7"/>
  <c r="DF25" i="7"/>
  <c r="DD25" i="7"/>
  <c r="DF24" i="7"/>
  <c r="DD24" i="7"/>
  <c r="DF23" i="7"/>
  <c r="DD23" i="7"/>
  <c r="DF22" i="7"/>
  <c r="DD22" i="7"/>
  <c r="DF21" i="7"/>
  <c r="DD21" i="7"/>
  <c r="DF20" i="7"/>
  <c r="DD20" i="7"/>
  <c r="DF19" i="7"/>
  <c r="DD19" i="7"/>
  <c r="DF18" i="7"/>
  <c r="DD18" i="7"/>
  <c r="DF17" i="7"/>
  <c r="DD17" i="7"/>
  <c r="DF16" i="7"/>
  <c r="DD16" i="7"/>
  <c r="DF15" i="7"/>
  <c r="DD15" i="7"/>
  <c r="DF14" i="7"/>
  <c r="DD14" i="7"/>
  <c r="DF13" i="7"/>
  <c r="DD13" i="7"/>
  <c r="DF12" i="7"/>
  <c r="DD12" i="7"/>
  <c r="DF11" i="7"/>
  <c r="DD11" i="7"/>
  <c r="DF10" i="7"/>
  <c r="DD10" i="7"/>
  <c r="DC3" i="7"/>
  <c r="DB2" i="7" s="1"/>
  <c r="CS47" i="7"/>
  <c r="CQ47" i="7"/>
  <c r="CS46" i="7"/>
  <c r="CQ46" i="7"/>
  <c r="CS45" i="7"/>
  <c r="CQ45" i="7"/>
  <c r="CS44" i="7"/>
  <c r="CQ44" i="7"/>
  <c r="CS43" i="7"/>
  <c r="CQ43" i="7"/>
  <c r="CS42" i="7"/>
  <c r="CQ42" i="7"/>
  <c r="CS41" i="7"/>
  <c r="CQ41" i="7"/>
  <c r="CS40" i="7"/>
  <c r="CQ40" i="7"/>
  <c r="CS39" i="7"/>
  <c r="CQ39" i="7"/>
  <c r="CS38" i="7"/>
  <c r="CQ38" i="7"/>
  <c r="CS37" i="7"/>
  <c r="CQ37" i="7"/>
  <c r="CS36" i="7"/>
  <c r="CQ36" i="7"/>
  <c r="CS35" i="7"/>
  <c r="CQ35" i="7"/>
  <c r="CS34" i="7"/>
  <c r="CQ34" i="7"/>
  <c r="CS33" i="7"/>
  <c r="CQ33" i="7"/>
  <c r="CS32" i="7"/>
  <c r="CQ32" i="7"/>
  <c r="CS31" i="7"/>
  <c r="CQ31" i="7"/>
  <c r="CS30" i="7"/>
  <c r="CQ30" i="7"/>
  <c r="CS29" i="7"/>
  <c r="CQ29" i="7"/>
  <c r="CS28" i="7"/>
  <c r="CQ28" i="7"/>
  <c r="CS27" i="7"/>
  <c r="CQ27" i="7"/>
  <c r="CX26" i="7"/>
  <c r="CS26" i="7"/>
  <c r="CQ26" i="7"/>
  <c r="CS25" i="7"/>
  <c r="CQ25" i="7"/>
  <c r="CS24" i="7"/>
  <c r="CQ24" i="7"/>
  <c r="CS23" i="7"/>
  <c r="CQ23" i="7"/>
  <c r="CS22" i="7"/>
  <c r="CQ22" i="7"/>
  <c r="CS21" i="7"/>
  <c r="CQ21" i="7"/>
  <c r="CS20" i="7"/>
  <c r="CQ20" i="7"/>
  <c r="CS19" i="7"/>
  <c r="CQ19" i="7"/>
  <c r="CS18" i="7"/>
  <c r="CQ18" i="7"/>
  <c r="CS17" i="7"/>
  <c r="CQ17" i="7"/>
  <c r="CS16" i="7"/>
  <c r="CQ16" i="7"/>
  <c r="CS15" i="7"/>
  <c r="CQ15" i="7"/>
  <c r="CS14" i="7"/>
  <c r="CQ14" i="7"/>
  <c r="CS13" i="7"/>
  <c r="CQ13" i="7"/>
  <c r="CS12" i="7"/>
  <c r="CQ12" i="7"/>
  <c r="CS11" i="7"/>
  <c r="CQ11" i="7"/>
  <c r="CS10" i="7"/>
  <c r="CQ10" i="7"/>
  <c r="CP3" i="7"/>
  <c r="CO2" i="7" s="1"/>
  <c r="CF47" i="7"/>
  <c r="CD47" i="7"/>
  <c r="CF46" i="7"/>
  <c r="CD46" i="7"/>
  <c r="CF45" i="7"/>
  <c r="CD45" i="7"/>
  <c r="CF44" i="7"/>
  <c r="CD44" i="7"/>
  <c r="CF43" i="7"/>
  <c r="CD43" i="7"/>
  <c r="CF42" i="7"/>
  <c r="CD42" i="7"/>
  <c r="CF41" i="7"/>
  <c r="CD41" i="7"/>
  <c r="CF40" i="7"/>
  <c r="CD40" i="7"/>
  <c r="CF39" i="7"/>
  <c r="CD39" i="7"/>
  <c r="CF38" i="7"/>
  <c r="CD38" i="7"/>
  <c r="CF37" i="7"/>
  <c r="CD37" i="7"/>
  <c r="CF36" i="7"/>
  <c r="CD36" i="7"/>
  <c r="CF35" i="7"/>
  <c r="CD35" i="7"/>
  <c r="CF34" i="7"/>
  <c r="CD34" i="7"/>
  <c r="CF33" i="7"/>
  <c r="CD33" i="7"/>
  <c r="CF32" i="7"/>
  <c r="CD32" i="7"/>
  <c r="CF31" i="7"/>
  <c r="CD31" i="7"/>
  <c r="CF30" i="7"/>
  <c r="CD30" i="7"/>
  <c r="CF29" i="7"/>
  <c r="CD29" i="7"/>
  <c r="CF28" i="7"/>
  <c r="CD28" i="7"/>
  <c r="CF27" i="7"/>
  <c r="CD27" i="7"/>
  <c r="CK26" i="7"/>
  <c r="CF26" i="7"/>
  <c r="CD26" i="7"/>
  <c r="CF25" i="7"/>
  <c r="CD25" i="7"/>
  <c r="CF24" i="7"/>
  <c r="CD24" i="7"/>
  <c r="CF23" i="7"/>
  <c r="CD23" i="7"/>
  <c r="CF22" i="7"/>
  <c r="CD22" i="7"/>
  <c r="CF21" i="7"/>
  <c r="CD21" i="7"/>
  <c r="CF20" i="7"/>
  <c r="CD20" i="7"/>
  <c r="CF19" i="7"/>
  <c r="CD19" i="7"/>
  <c r="CF18" i="7"/>
  <c r="CD18" i="7"/>
  <c r="CF17" i="7"/>
  <c r="CD17" i="7"/>
  <c r="CF16" i="7"/>
  <c r="CD16" i="7"/>
  <c r="CF15" i="7"/>
  <c r="CD15" i="7"/>
  <c r="CF14" i="7"/>
  <c r="CD14" i="7"/>
  <c r="CF13" i="7"/>
  <c r="CD13" i="7"/>
  <c r="CF12" i="7"/>
  <c r="CD12" i="7"/>
  <c r="CF11" i="7"/>
  <c r="CD11" i="7"/>
  <c r="CF10" i="7"/>
  <c r="CD10" i="7"/>
  <c r="CC3" i="7"/>
  <c r="CB2" i="7" s="1"/>
  <c r="AS47" i="7"/>
  <c r="AQ47" i="7"/>
  <c r="AS46" i="7"/>
  <c r="AQ46" i="7"/>
  <c r="AS45" i="7"/>
  <c r="AQ45" i="7"/>
  <c r="AS44" i="7"/>
  <c r="AQ44" i="7"/>
  <c r="AS43" i="7"/>
  <c r="AQ43" i="7"/>
  <c r="AS42" i="7"/>
  <c r="AQ42" i="7"/>
  <c r="AS41" i="7"/>
  <c r="AQ41" i="7"/>
  <c r="AS40" i="7"/>
  <c r="AQ40" i="7"/>
  <c r="AS39" i="7"/>
  <c r="AQ39" i="7"/>
  <c r="AS38" i="7"/>
  <c r="AQ38" i="7"/>
  <c r="AS37" i="7"/>
  <c r="AQ37" i="7"/>
  <c r="AS36" i="7"/>
  <c r="AQ36" i="7"/>
  <c r="AS35" i="7"/>
  <c r="AQ35" i="7"/>
  <c r="AS34" i="7"/>
  <c r="AQ34" i="7"/>
  <c r="AS33" i="7"/>
  <c r="AQ33" i="7"/>
  <c r="AS32" i="7"/>
  <c r="AQ32" i="7"/>
  <c r="AS31" i="7"/>
  <c r="AQ31" i="7"/>
  <c r="AS30" i="7"/>
  <c r="AQ30" i="7"/>
  <c r="AS29" i="7"/>
  <c r="AQ29" i="7"/>
  <c r="AS28" i="7"/>
  <c r="AQ28" i="7"/>
  <c r="AS27" i="7"/>
  <c r="AQ27" i="7"/>
  <c r="AX26" i="7"/>
  <c r="AS26" i="7"/>
  <c r="AQ26" i="7"/>
  <c r="AS25" i="7"/>
  <c r="AQ25" i="7"/>
  <c r="AS24" i="7"/>
  <c r="AQ24" i="7"/>
  <c r="AS23" i="7"/>
  <c r="AQ23" i="7"/>
  <c r="AS22" i="7"/>
  <c r="AQ22" i="7"/>
  <c r="AS21" i="7"/>
  <c r="AQ21" i="7"/>
  <c r="AS20" i="7"/>
  <c r="AQ20" i="7"/>
  <c r="AS19" i="7"/>
  <c r="AQ19" i="7"/>
  <c r="AS18" i="7"/>
  <c r="AQ18" i="7"/>
  <c r="AS17" i="7"/>
  <c r="AQ17" i="7"/>
  <c r="AS16" i="7"/>
  <c r="AQ16" i="7"/>
  <c r="AS15" i="7"/>
  <c r="AQ15" i="7"/>
  <c r="AS14" i="7"/>
  <c r="AQ14" i="7"/>
  <c r="AS13" i="7"/>
  <c r="AQ13" i="7"/>
  <c r="AS12" i="7"/>
  <c r="AQ12" i="7"/>
  <c r="AS11" i="7"/>
  <c r="AQ11" i="7"/>
  <c r="AS10" i="7"/>
  <c r="AQ10" i="7"/>
  <c r="AP3" i="7"/>
  <c r="AO2" i="7" s="1"/>
  <c r="BF47" i="7"/>
  <c r="BD47" i="7"/>
  <c r="BF46" i="7"/>
  <c r="BD46" i="7"/>
  <c r="BF45" i="7"/>
  <c r="BD45" i="7"/>
  <c r="BF44" i="7"/>
  <c r="BD44" i="7"/>
  <c r="BF43" i="7"/>
  <c r="BD43" i="7"/>
  <c r="BF42" i="7"/>
  <c r="BD42" i="7"/>
  <c r="BF41" i="7"/>
  <c r="BD41" i="7"/>
  <c r="BF40" i="7"/>
  <c r="BD40" i="7"/>
  <c r="BF39" i="7"/>
  <c r="BD39" i="7"/>
  <c r="BF38" i="7"/>
  <c r="BD38" i="7"/>
  <c r="BF37" i="7"/>
  <c r="BD37" i="7"/>
  <c r="BF36" i="7"/>
  <c r="BD36" i="7"/>
  <c r="BF35" i="7"/>
  <c r="BD35" i="7"/>
  <c r="BF34" i="7"/>
  <c r="BD34" i="7"/>
  <c r="BF33" i="7"/>
  <c r="BD33" i="7"/>
  <c r="BF32" i="7"/>
  <c r="BD32" i="7"/>
  <c r="BF31" i="7"/>
  <c r="BD31" i="7"/>
  <c r="BF30" i="7"/>
  <c r="BD30" i="7"/>
  <c r="BF29" i="7"/>
  <c r="BD29" i="7"/>
  <c r="BF28" i="7"/>
  <c r="BD28" i="7"/>
  <c r="BF27" i="7"/>
  <c r="BD27" i="7"/>
  <c r="BK26" i="7"/>
  <c r="BF26" i="7"/>
  <c r="BD26" i="7"/>
  <c r="BF25" i="7"/>
  <c r="BD25" i="7"/>
  <c r="BF24" i="7"/>
  <c r="BD24" i="7"/>
  <c r="BF23" i="7"/>
  <c r="BD23" i="7"/>
  <c r="BF22" i="7"/>
  <c r="BD22" i="7"/>
  <c r="BF21" i="7"/>
  <c r="BD21" i="7"/>
  <c r="BF20" i="7"/>
  <c r="BD20" i="7"/>
  <c r="BF19" i="7"/>
  <c r="BD19" i="7"/>
  <c r="BF18" i="7"/>
  <c r="BD18" i="7"/>
  <c r="BF17" i="7"/>
  <c r="BD17" i="7"/>
  <c r="BF16" i="7"/>
  <c r="BD16" i="7"/>
  <c r="BF15" i="7"/>
  <c r="BD15" i="7"/>
  <c r="BF14" i="7"/>
  <c r="BD14" i="7"/>
  <c r="BF13" i="7"/>
  <c r="BD13" i="7"/>
  <c r="BF12" i="7"/>
  <c r="BD12" i="7"/>
  <c r="BF11" i="7"/>
  <c r="BD11" i="7"/>
  <c r="BF10" i="7"/>
  <c r="BD10" i="7"/>
  <c r="BC3" i="7"/>
  <c r="BB2" i="7" s="1"/>
  <c r="AF47" i="7"/>
  <c r="AD47" i="7"/>
  <c r="AF46" i="7"/>
  <c r="AD46" i="7"/>
  <c r="AF45" i="7"/>
  <c r="AD45" i="7"/>
  <c r="AF44" i="7"/>
  <c r="AD44" i="7"/>
  <c r="AF43" i="7"/>
  <c r="AD43" i="7"/>
  <c r="AF42" i="7"/>
  <c r="AD42" i="7"/>
  <c r="AF41" i="7"/>
  <c r="AD41" i="7"/>
  <c r="AF40" i="7"/>
  <c r="AD40" i="7"/>
  <c r="AF39" i="7"/>
  <c r="AD39" i="7"/>
  <c r="AF38" i="7"/>
  <c r="AD38" i="7"/>
  <c r="AF37" i="7"/>
  <c r="AD37" i="7"/>
  <c r="AF36" i="7"/>
  <c r="AD36" i="7"/>
  <c r="AF35" i="7"/>
  <c r="AD35" i="7"/>
  <c r="AF34" i="7"/>
  <c r="AD34" i="7"/>
  <c r="AF33" i="7"/>
  <c r="AD33" i="7"/>
  <c r="AF32" i="7"/>
  <c r="AD32" i="7"/>
  <c r="AF31" i="7"/>
  <c r="AD31" i="7"/>
  <c r="AF30" i="7"/>
  <c r="AD30" i="7"/>
  <c r="AF29" i="7"/>
  <c r="AD29" i="7"/>
  <c r="AF28" i="7"/>
  <c r="AD28" i="7"/>
  <c r="AF27" i="7"/>
  <c r="AD27" i="7"/>
  <c r="AK26" i="7"/>
  <c r="AF26" i="7"/>
  <c r="AD26" i="7"/>
  <c r="AF25" i="7"/>
  <c r="AD25" i="7"/>
  <c r="AF24" i="7"/>
  <c r="AD24" i="7"/>
  <c r="AF23" i="7"/>
  <c r="AD23" i="7"/>
  <c r="AF22" i="7"/>
  <c r="AD22" i="7"/>
  <c r="AF21" i="7"/>
  <c r="AD21" i="7"/>
  <c r="AF20" i="7"/>
  <c r="AD20" i="7"/>
  <c r="AF19" i="7"/>
  <c r="AD19" i="7"/>
  <c r="AF18" i="7"/>
  <c r="AD18" i="7"/>
  <c r="AF17" i="7"/>
  <c r="AD17" i="7"/>
  <c r="AF16" i="7"/>
  <c r="AD16" i="7"/>
  <c r="AF15" i="7"/>
  <c r="AD15" i="7"/>
  <c r="AF14" i="7"/>
  <c r="AD14" i="7"/>
  <c r="AF13" i="7"/>
  <c r="AD13" i="7"/>
  <c r="AF12" i="7"/>
  <c r="AD12" i="7"/>
  <c r="AF11" i="7"/>
  <c r="AD11" i="7"/>
  <c r="AF10" i="7"/>
  <c r="AD10" i="7"/>
  <c r="AC3" i="7"/>
  <c r="AB2" i="7" s="1"/>
  <c r="F47" i="7"/>
  <c r="D47" i="7"/>
  <c r="F46" i="7"/>
  <c r="D46" i="7"/>
  <c r="F45" i="7"/>
  <c r="D45" i="7"/>
  <c r="F44" i="7"/>
  <c r="D44" i="7"/>
  <c r="F43" i="7"/>
  <c r="D43" i="7"/>
  <c r="F42" i="7"/>
  <c r="D42" i="7"/>
  <c r="F41" i="7"/>
  <c r="D41" i="7"/>
  <c r="F40" i="7"/>
  <c r="D40" i="7"/>
  <c r="F39" i="7"/>
  <c r="D39" i="7"/>
  <c r="F38" i="7"/>
  <c r="D38" i="7"/>
  <c r="F37" i="7"/>
  <c r="D37" i="7"/>
  <c r="F36" i="7"/>
  <c r="D36" i="7"/>
  <c r="F35" i="7"/>
  <c r="D35" i="7"/>
  <c r="F34" i="7"/>
  <c r="D34" i="7"/>
  <c r="F33" i="7"/>
  <c r="D33" i="7"/>
  <c r="F32" i="7"/>
  <c r="D32" i="7"/>
  <c r="F31" i="7"/>
  <c r="D31" i="7"/>
  <c r="F30" i="7"/>
  <c r="D30" i="7"/>
  <c r="F29" i="7"/>
  <c r="D29" i="7"/>
  <c r="F28" i="7"/>
  <c r="D28" i="7"/>
  <c r="F27" i="7"/>
  <c r="D27" i="7"/>
  <c r="K26" i="7"/>
  <c r="F26" i="7"/>
  <c r="D26" i="7"/>
  <c r="F25" i="7"/>
  <c r="D25" i="7"/>
  <c r="F24" i="7"/>
  <c r="D24" i="7"/>
  <c r="F23" i="7"/>
  <c r="D23" i="7"/>
  <c r="F22" i="7"/>
  <c r="D22" i="7"/>
  <c r="F21" i="7"/>
  <c r="D21" i="7"/>
  <c r="F20" i="7"/>
  <c r="D20" i="7"/>
  <c r="F19" i="7"/>
  <c r="D19" i="7"/>
  <c r="F18" i="7"/>
  <c r="D18" i="7"/>
  <c r="F17" i="7"/>
  <c r="D17" i="7"/>
  <c r="F16" i="7"/>
  <c r="D16" i="7"/>
  <c r="F15" i="7"/>
  <c r="D15" i="7"/>
  <c r="F14" i="7"/>
  <c r="D14" i="7"/>
  <c r="F13" i="7"/>
  <c r="D13" i="7"/>
  <c r="F12" i="7"/>
  <c r="D12" i="7"/>
  <c r="F11" i="7"/>
  <c r="D11" i="7"/>
  <c r="F10" i="7"/>
  <c r="D10" i="7"/>
  <c r="C3" i="7"/>
  <c r="B2" i="7" s="1"/>
  <c r="S47" i="7"/>
  <c r="Q47" i="7"/>
  <c r="S46" i="7"/>
  <c r="Q46" i="7"/>
  <c r="S45" i="7"/>
  <c r="Q45" i="7"/>
  <c r="S44" i="7"/>
  <c r="Q44" i="7"/>
  <c r="S43" i="7"/>
  <c r="Q43" i="7"/>
  <c r="S42" i="7"/>
  <c r="Q42" i="7"/>
  <c r="S41" i="7"/>
  <c r="Q41" i="7"/>
  <c r="S40" i="7"/>
  <c r="Q40" i="7"/>
  <c r="S39" i="7"/>
  <c r="Q39" i="7"/>
  <c r="S38" i="7"/>
  <c r="Q38" i="7"/>
  <c r="S37" i="7"/>
  <c r="Q37" i="7"/>
  <c r="S36" i="7"/>
  <c r="Q36" i="7"/>
  <c r="S35" i="7"/>
  <c r="Q35" i="7"/>
  <c r="S34" i="7"/>
  <c r="Q34" i="7"/>
  <c r="S33" i="7"/>
  <c r="Q33" i="7"/>
  <c r="S32" i="7"/>
  <c r="Q32" i="7"/>
  <c r="S31" i="7"/>
  <c r="Q31" i="7"/>
  <c r="S30" i="7"/>
  <c r="Q30" i="7"/>
  <c r="S29" i="7"/>
  <c r="Q29" i="7"/>
  <c r="S28" i="7"/>
  <c r="Q28" i="7"/>
  <c r="S27" i="7"/>
  <c r="Q27" i="7"/>
  <c r="X26" i="7"/>
  <c r="S26" i="7"/>
  <c r="Q26" i="7"/>
  <c r="S25" i="7"/>
  <c r="Q25" i="7"/>
  <c r="S24" i="7"/>
  <c r="Q24" i="7"/>
  <c r="S23" i="7"/>
  <c r="Q23" i="7"/>
  <c r="S22" i="7"/>
  <c r="Q22" i="7"/>
  <c r="S21" i="7"/>
  <c r="Q21" i="7"/>
  <c r="S20" i="7"/>
  <c r="Q20" i="7"/>
  <c r="S19" i="7"/>
  <c r="Q19" i="7"/>
  <c r="S18" i="7"/>
  <c r="Q18" i="7"/>
  <c r="S17" i="7"/>
  <c r="Q17" i="7"/>
  <c r="S16" i="7"/>
  <c r="Q16" i="7"/>
  <c r="S15" i="7"/>
  <c r="Q15" i="7"/>
  <c r="S14" i="7"/>
  <c r="Q14" i="7"/>
  <c r="S13" i="7"/>
  <c r="Q13" i="7"/>
  <c r="S12" i="7"/>
  <c r="Q12" i="7"/>
  <c r="S11" i="7"/>
  <c r="Q11" i="7"/>
  <c r="S10" i="7"/>
  <c r="Q10" i="7"/>
  <c r="P3" i="7"/>
  <c r="O2" i="7" s="1"/>
  <c r="HC11" i="7" l="1"/>
  <c r="HD10" i="7"/>
  <c r="HB7" i="7"/>
  <c r="C19" i="8"/>
  <c r="HD11" i="7" l="1"/>
  <c r="HB11" i="7"/>
  <c r="HF11" i="7" s="1"/>
  <c r="HC12" i="7"/>
  <c r="B25" i="8"/>
  <c r="HC13" i="7" l="1"/>
  <c r="HB12" i="7"/>
  <c r="HF12" i="7" s="1"/>
  <c r="HD12" i="7"/>
  <c r="E20" i="3"/>
  <c r="HD13" i="7" l="1"/>
  <c r="HC14" i="7"/>
  <c r="HB13" i="7"/>
  <c r="HF13" i="7" s="1"/>
  <c r="E18" i="3"/>
  <c r="HD14" i="7" l="1"/>
  <c r="HC15" i="7"/>
  <c r="HB14" i="7"/>
  <c r="HF14" i="7" s="1"/>
  <c r="C65" i="7"/>
  <c r="C46" i="3"/>
  <c r="HC16" i="7" l="1"/>
  <c r="HB15" i="7"/>
  <c r="HF15" i="7" s="1"/>
  <c r="HD15" i="7"/>
  <c r="E139" i="4"/>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HC17" i="7" l="1"/>
  <c r="HD16" i="7"/>
  <c r="HB16" i="7"/>
  <c r="HF16" i="7" s="1"/>
  <c r="B109" i="4"/>
  <c r="E109" i="4" s="1"/>
  <c r="B108" i="4"/>
  <c r="E108" i="4" s="1"/>
  <c r="E107" i="4"/>
  <c r="B107" i="4"/>
  <c r="E106" i="4"/>
  <c r="B106" i="4"/>
  <c r="B105" i="4"/>
  <c r="E105" i="4" s="1"/>
  <c r="B104" i="4"/>
  <c r="E104" i="4" s="1"/>
  <c r="B103" i="4"/>
  <c r="E103" i="4" s="1"/>
  <c r="B102" i="4"/>
  <c r="E102" i="4" s="1"/>
  <c r="E101" i="4"/>
  <c r="B101" i="4"/>
  <c r="E100" i="4"/>
  <c r="B100" i="4"/>
  <c r="B99" i="4"/>
  <c r="E99" i="4" s="1"/>
  <c r="B98" i="4"/>
  <c r="E98" i="4" s="1"/>
  <c r="HC18" i="7" l="1"/>
  <c r="HB17" i="7"/>
  <c r="HF17" i="7" s="1"/>
  <c r="HD17" i="7"/>
  <c r="E15" i="8"/>
  <c r="E14" i="8"/>
  <c r="HC19" i="7" l="1"/>
  <c r="HD18" i="7"/>
  <c r="HB18" i="7"/>
  <c r="HF18" i="7" s="1"/>
  <c r="BU48" i="7"/>
  <c r="BY12" i="7"/>
  <c r="HC20" i="7" l="1"/>
  <c r="HB19" i="7"/>
  <c r="HF19" i="7" s="1"/>
  <c r="HD19" i="7"/>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HD20" i="7" l="1"/>
  <c r="HC21" i="7"/>
  <c r="HB20" i="7"/>
  <c r="HF20" i="7" s="1"/>
  <c r="E12" i="8"/>
  <c r="HB21" i="7" l="1"/>
  <c r="HF21" i="7" s="1"/>
  <c r="HC22" i="7"/>
  <c r="HD21" i="7"/>
  <c r="E3" i="4"/>
  <c r="E4" i="4"/>
  <c r="B3" i="4"/>
  <c r="B4" i="4"/>
  <c r="E92" i="4"/>
  <c r="E93" i="4"/>
  <c r="E94" i="4"/>
  <c r="E95" i="4"/>
  <c r="E96" i="4"/>
  <c r="E97" i="4"/>
  <c r="E140" i="4"/>
  <c r="E141" i="4"/>
  <c r="E142" i="4"/>
  <c r="B142" i="4"/>
  <c r="B141" i="4"/>
  <c r="B140" i="4"/>
  <c r="B97" i="4"/>
  <c r="B96" i="4"/>
  <c r="B95" i="4"/>
  <c r="B94" i="4"/>
  <c r="B93" i="4"/>
  <c r="B92" i="4"/>
  <c r="HB22" i="7" l="1"/>
  <c r="HF22" i="7" s="1"/>
  <c r="HD22" i="7"/>
  <c r="HC23" i="7"/>
  <c r="A11" i="4"/>
  <c r="A10" i="4"/>
  <c r="HD23" i="7" l="1"/>
  <c r="HB23" i="7"/>
  <c r="HF23" i="7" s="1"/>
  <c r="HC24" i="7"/>
  <c r="HB24" i="7" l="1"/>
  <c r="HF24" i="7" s="1"/>
  <c r="HD24" i="7"/>
  <c r="HC25" i="7"/>
  <c r="BP3" i="7"/>
  <c r="BO2" i="7" s="1"/>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HD25" i="7" l="1"/>
  <c r="HC26" i="7"/>
  <c r="HB25" i="7"/>
  <c r="HF25" i="7" s="1"/>
  <c r="BY22" i="7"/>
  <c r="E22" i="4"/>
  <c r="HD26" i="7" l="1"/>
  <c r="HC27" i="7"/>
  <c r="HB26" i="7"/>
  <c r="HF26" i="7" s="1"/>
  <c r="B10" i="4"/>
  <c r="D10" i="4" s="1"/>
  <c r="E10" i="4" s="1"/>
  <c r="B11" i="4"/>
  <c r="D11" i="4" s="1"/>
  <c r="E11" i="4" s="1"/>
  <c r="B12" i="4"/>
  <c r="D12" i="4" s="1"/>
  <c r="E12" i="4" s="1"/>
  <c r="B26" i="4"/>
  <c r="D26" i="4" s="1"/>
  <c r="E26" i="4" s="1"/>
  <c r="B27" i="4"/>
  <c r="D27" i="4" s="1"/>
  <c r="E27" i="4" s="1"/>
  <c r="B22" i="4"/>
  <c r="B23" i="4"/>
  <c r="D23" i="4" s="1"/>
  <c r="E23" i="4" s="1"/>
  <c r="B24" i="4"/>
  <c r="D24" i="4" s="1"/>
  <c r="E24" i="4" s="1"/>
  <c r="HC28" i="7" l="1"/>
  <c r="HD27" i="7"/>
  <c r="HB27" i="7"/>
  <c r="HF27" i="7" s="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HC29" i="7" l="1"/>
  <c r="HB28" i="7"/>
  <c r="HF28" i="7" s="1"/>
  <c r="HD28" i="7"/>
  <c r="HC30" i="7" l="1"/>
  <c r="HD29" i="7"/>
  <c r="HB29" i="7"/>
  <c r="HF29" i="7" s="1"/>
  <c r="HC31" i="7" l="1"/>
  <c r="HB30" i="7"/>
  <c r="HF30" i="7" s="1"/>
  <c r="HD30" i="7"/>
  <c r="HC32" i="7" l="1"/>
  <c r="HD31" i="7"/>
  <c r="HB31" i="7"/>
  <c r="HF31" i="7" s="1"/>
  <c r="HC33" i="7" l="1"/>
  <c r="HB32" i="7"/>
  <c r="HF32" i="7" s="1"/>
  <c r="HD32" i="7"/>
  <c r="HC34" i="7" l="1"/>
  <c r="HD33" i="7"/>
  <c r="HB33" i="7"/>
  <c r="HF33" i="7" s="1"/>
  <c r="HC35" i="7" l="1"/>
  <c r="HB34" i="7"/>
  <c r="HF34" i="7" s="1"/>
  <c r="HD34" i="7"/>
  <c r="HC36" i="7" l="1"/>
  <c r="HD35" i="7"/>
  <c r="HB35" i="7"/>
  <c r="HF35" i="7" s="1"/>
  <c r="HC37" i="7" l="1"/>
  <c r="HB36" i="7"/>
  <c r="HF36" i="7" s="1"/>
  <c r="HD36" i="7"/>
  <c r="HC38" i="7" l="1"/>
  <c r="HD37" i="7"/>
  <c r="HB37" i="7"/>
  <c r="HF37" i="7" s="1"/>
  <c r="HC39" i="7" l="1"/>
  <c r="HB38" i="7"/>
  <c r="HF38" i="7" s="1"/>
  <c r="HD38" i="7"/>
  <c r="HC40" i="7" l="1"/>
  <c r="HD39" i="7"/>
  <c r="HB39" i="7"/>
  <c r="HF39" i="7" s="1"/>
  <c r="HC41" i="7" l="1"/>
  <c r="HB40" i="7"/>
  <c r="HF40" i="7" s="1"/>
  <c r="HD40" i="7"/>
  <c r="HC42" i="7" l="1"/>
  <c r="HD41" i="7"/>
  <c r="HB41" i="7"/>
  <c r="HF41" i="7" s="1"/>
  <c r="HC43" i="7" l="1"/>
  <c r="HB42" i="7"/>
  <c r="HF42" i="7" s="1"/>
  <c r="HD42" i="7"/>
  <c r="HC44" i="7" l="1"/>
  <c r="HD43" i="7"/>
  <c r="HB43" i="7"/>
  <c r="HF43" i="7" s="1"/>
  <c r="HC45" i="7" l="1"/>
  <c r="HD44" i="7"/>
  <c r="HB44" i="7"/>
  <c r="HF44" i="7" s="1"/>
  <c r="HC46" i="7" l="1"/>
  <c r="HB45" i="7"/>
  <c r="HF45" i="7" s="1"/>
  <c r="HD45" i="7"/>
  <c r="HC47" i="7" l="1"/>
  <c r="HD46" i="7"/>
  <c r="HB46" i="7"/>
  <c r="HF46" i="7" s="1"/>
  <c r="HB47" i="7" l="1"/>
  <c r="HF47" i="7" s="1"/>
  <c r="HD47" i="7"/>
  <c r="L53" i="7" l="1"/>
  <c r="L51" i="7"/>
  <c r="L55" i="7" l="1"/>
  <c r="L61" i="7" s="1"/>
  <c r="F55" i="7" l="1"/>
  <c r="L63" i="7"/>
  <c r="L57" i="7"/>
  <c r="Y51" i="7" l="1"/>
  <c r="Y53" i="7"/>
  <c r="Y57" i="7" l="1"/>
  <c r="Y55" i="7"/>
  <c r="Y61" i="7" s="1"/>
  <c r="Y63" i="7"/>
  <c r="AL51" i="7" l="1"/>
  <c r="AL53" i="7"/>
  <c r="AL55" i="7" l="1"/>
  <c r="AL61" i="7" s="1"/>
  <c r="AL63" i="7"/>
  <c r="AL57" i="7" l="1"/>
  <c r="BP10" i="7" l="1"/>
  <c r="BQ10" i="7" s="1"/>
  <c r="BP11" i="7" l="1"/>
  <c r="BQ11" i="7" s="1"/>
  <c r="BP12" i="7" l="1"/>
  <c r="BQ12" i="7" s="1"/>
  <c r="BP13" i="7" l="1"/>
  <c r="BQ13" i="7" s="1"/>
  <c r="BP14" i="7" l="1"/>
  <c r="BQ14" i="7" s="1"/>
  <c r="BP15" i="7" l="1"/>
  <c r="BQ15" i="7" s="1"/>
  <c r="BP16" i="7" l="1"/>
  <c r="BQ16" i="7" s="1"/>
  <c r="BP17" i="7" l="1"/>
  <c r="BQ17" i="7" s="1"/>
  <c r="BP18" i="7" l="1"/>
  <c r="BQ18" i="7" s="1"/>
  <c r="BP19" i="7" l="1"/>
  <c r="BQ19" i="7" s="1"/>
  <c r="BP20" i="7" l="1"/>
  <c r="BQ20" i="7" s="1"/>
  <c r="BP21" i="7" l="1"/>
  <c r="BQ21" i="7" s="1"/>
  <c r="BP22" i="7" l="1"/>
  <c r="BQ22" i="7" s="1"/>
  <c r="BP23" i="7" l="1"/>
  <c r="BQ23" i="7" s="1"/>
  <c r="BP24" i="7" l="1"/>
  <c r="BQ24" i="7" s="1"/>
  <c r="BP25" i="7" l="1"/>
  <c r="BQ25" i="7" s="1"/>
  <c r="BP26" i="7" l="1"/>
  <c r="BQ26" i="7" s="1"/>
  <c r="BP27" i="7" l="1"/>
  <c r="BQ27" i="7" s="1"/>
  <c r="BP28" i="7" l="1"/>
  <c r="BQ28" i="7" s="1"/>
  <c r="BP29" i="7" l="1"/>
  <c r="BQ29" i="7" s="1"/>
  <c r="BP30" i="7" l="1"/>
  <c r="BQ30" i="7" s="1"/>
  <c r="BP31" i="7" l="1"/>
  <c r="BQ31" i="7" s="1"/>
  <c r="BP32" i="7" l="1"/>
  <c r="BQ32" i="7" s="1"/>
  <c r="BP33" i="7" l="1"/>
  <c r="BQ33" i="7" s="1"/>
  <c r="BP34" i="7" l="1"/>
  <c r="BQ34" i="7" s="1"/>
  <c r="BP35" i="7" l="1"/>
  <c r="BQ35" i="7" s="1"/>
  <c r="BP36" i="7" l="1"/>
  <c r="BQ36" i="7" s="1"/>
  <c r="BP37" i="7" l="1"/>
  <c r="BQ37" i="7" s="1"/>
  <c r="AY53" i="7"/>
  <c r="AY51" i="7"/>
  <c r="BP38" i="7" l="1"/>
  <c r="BQ38" i="7" s="1"/>
  <c r="AY63" i="7"/>
  <c r="AY55" i="7" l="1"/>
  <c r="AY61" i="7" s="1"/>
  <c r="BP39" i="7"/>
  <c r="BQ39" i="7" s="1"/>
  <c r="AY57" i="7"/>
  <c r="BP40" i="7" l="1"/>
  <c r="BQ40" i="7" s="1"/>
  <c r="BP41" i="7" l="1"/>
  <c r="BQ41" i="7" s="1"/>
  <c r="BP42" i="7" l="1"/>
  <c r="BQ42" i="7" s="1"/>
  <c r="BP43" i="7" l="1"/>
  <c r="BQ43" i="7" s="1"/>
  <c r="BP44" i="7" l="1"/>
  <c r="BQ44" i="7" s="1"/>
  <c r="BP45" i="7" l="1"/>
  <c r="BQ45" i="7" s="1"/>
  <c r="BP46" i="7" l="1"/>
  <c r="BQ46" i="7" s="1"/>
  <c r="BP47" i="7" l="1"/>
  <c r="BQ47" i="7" l="1"/>
  <c r="BL53" i="7" l="1"/>
  <c r="BL51" i="7"/>
  <c r="BL55" i="7" l="1"/>
  <c r="BL61" i="7" s="1"/>
  <c r="BL63" i="7"/>
  <c r="BO7" i="7"/>
  <c r="BO10" i="7"/>
  <c r="BL57" i="7" l="1"/>
  <c r="BS10" i="7"/>
  <c r="BO11" i="7"/>
  <c r="BS11" i="7" l="1"/>
  <c r="BO12" i="7"/>
  <c r="BO13" i="7" l="1"/>
  <c r="BS12" i="7"/>
  <c r="BS13" i="7" l="1"/>
  <c r="BO14" i="7"/>
  <c r="BS14" i="7" l="1"/>
  <c r="BO15" i="7"/>
  <c r="BS15" i="7" l="1"/>
  <c r="BO16" i="7"/>
  <c r="BS16" i="7" l="1"/>
  <c r="BO17" i="7"/>
  <c r="BS17" i="7" l="1"/>
  <c r="BO18" i="7"/>
  <c r="BO19" i="7" l="1"/>
  <c r="BS18" i="7"/>
  <c r="BO20" i="7" l="1"/>
  <c r="BS19" i="7"/>
  <c r="BO21" i="7" l="1"/>
  <c r="BS20" i="7"/>
  <c r="BO22" i="7" l="1"/>
  <c r="BS21" i="7"/>
  <c r="BS22" i="7" l="1"/>
  <c r="BO23" i="7"/>
  <c r="BS23" i="7" l="1"/>
  <c r="BO24" i="7"/>
  <c r="BS24" i="7" l="1"/>
  <c r="BO25" i="7"/>
  <c r="BS25" i="7" l="1"/>
  <c r="BO26" i="7"/>
  <c r="BS26" i="7" l="1"/>
  <c r="BO27" i="7"/>
  <c r="BO28" i="7" l="1"/>
  <c r="BS27" i="7"/>
  <c r="BO29" i="7" l="1"/>
  <c r="BS28" i="7"/>
  <c r="BS29" i="7" l="1"/>
  <c r="BO30" i="7"/>
  <c r="BS30" i="7" l="1"/>
  <c r="BO31" i="7"/>
  <c r="BS31" i="7" l="1"/>
  <c r="BO32" i="7"/>
  <c r="BS32" i="7" l="1"/>
  <c r="BO33" i="7"/>
  <c r="BS33" i="7" l="1"/>
  <c r="BO34" i="7"/>
  <c r="BO35" i="7" l="1"/>
  <c r="BS34" i="7"/>
  <c r="BS35" i="7" l="1"/>
  <c r="BO36" i="7"/>
  <c r="BS36" i="7" l="1"/>
  <c r="BO37" i="7"/>
  <c r="BS37" i="7" l="1"/>
  <c r="BO38" i="7"/>
  <c r="BS38" i="7" l="1"/>
  <c r="BO39" i="7"/>
  <c r="BS39" i="7" l="1"/>
  <c r="BO40" i="7"/>
  <c r="BS40" i="7" l="1"/>
  <c r="BO41" i="7"/>
  <c r="BS41" i="7" l="1"/>
  <c r="BO42" i="7"/>
  <c r="BS42" i="7" l="1"/>
  <c r="BO43" i="7"/>
  <c r="BS43" i="7" l="1"/>
  <c r="BO44" i="7"/>
  <c r="BS44" i="7" l="1"/>
  <c r="BO45" i="7"/>
  <c r="BS45" i="7" s="1"/>
  <c r="BO46" i="7" l="1"/>
  <c r="BS46" i="7" l="1"/>
  <c r="BU7" i="7"/>
  <c r="BY53" i="7"/>
  <c r="BO47" i="7"/>
  <c r="BS47" i="7" s="1"/>
  <c r="BY51" i="7"/>
  <c r="BY55" i="7" l="1"/>
  <c r="BY61" i="7" s="1"/>
  <c r="BY63" i="7"/>
  <c r="BY10" i="7"/>
  <c r="BY14" i="7" s="1"/>
  <c r="BY20" i="7" l="1"/>
  <c r="BX26" i="7" s="1"/>
  <c r="BY57" i="7"/>
  <c r="BY24" i="7" l="1"/>
  <c r="CL53" i="7" l="1"/>
  <c r="CL51" i="7"/>
  <c r="CL55" i="7" l="1"/>
  <c r="CL61" i="7" s="1"/>
  <c r="CL63" i="7"/>
  <c r="CL57" i="7" l="1"/>
  <c r="CY53" i="7" l="1"/>
  <c r="CY51" i="7"/>
  <c r="CY55" i="7" l="1"/>
  <c r="CY61" i="7" s="1"/>
  <c r="CY63" i="7"/>
  <c r="CY57" i="7" l="1"/>
  <c r="DL53" i="7" l="1"/>
  <c r="DL51" i="7"/>
  <c r="DL55" i="7" l="1"/>
  <c r="DL61" i="7" s="1"/>
  <c r="DL63" i="7"/>
  <c r="DL57" i="7" l="1"/>
  <c r="DY53" i="7" l="1"/>
  <c r="DY51" i="7"/>
  <c r="DY55" i="7" l="1"/>
  <c r="DY61" i="7" s="1"/>
  <c r="DY63" i="7"/>
  <c r="DY57" i="7" l="1"/>
  <c r="EL53" i="7" l="1"/>
  <c r="EL51" i="7"/>
  <c r="EL55" i="7" l="1"/>
  <c r="EL61" i="7" s="1"/>
  <c r="EL63" i="7"/>
  <c r="EL57" i="7" l="1"/>
  <c r="EY53" i="7" l="1"/>
  <c r="EY51" i="7"/>
  <c r="EY55" i="7" l="1"/>
  <c r="EY61" i="7" s="1"/>
  <c r="EY63" i="7"/>
  <c r="EY57" i="7" l="1"/>
  <c r="FL51" i="7" l="1"/>
  <c r="FL53" i="7"/>
  <c r="FL55" i="7" l="1"/>
  <c r="FL61" i="7" s="1"/>
  <c r="FL63" i="7"/>
  <c r="FL57" i="7" l="1"/>
  <c r="FY51" i="7" l="1"/>
  <c r="FY53" i="7"/>
  <c r="FY55" i="7" l="1"/>
  <c r="FY61" i="7" s="1"/>
  <c r="FY63" i="7"/>
  <c r="FY57" i="7" l="1"/>
  <c r="GL53" i="7" l="1"/>
  <c r="GL51" i="7"/>
  <c r="GL55" i="7" l="1"/>
  <c r="GL61" i="7" s="1"/>
  <c r="GL63" i="7"/>
  <c r="GL57" i="7" l="1"/>
  <c r="GY53" i="7" l="1"/>
  <c r="GY51" i="7"/>
  <c r="GY55" i="7" l="1"/>
  <c r="GY61" i="7" s="1"/>
  <c r="GY63" i="7"/>
  <c r="GY57" i="7" l="1"/>
  <c r="HL53" i="7" l="1"/>
  <c r="HL51" i="7"/>
  <c r="HL10" i="7" l="1"/>
  <c r="HL55" i="7"/>
  <c r="HL61" i="7" s="1"/>
  <c r="HL63" i="7"/>
  <c r="HL20" i="7" l="1"/>
  <c r="HL14" i="7"/>
  <c r="HL57" i="7"/>
  <c r="HL24" i="7" l="1"/>
  <c r="HK26" i="7"/>
  <c r="HY53" i="7" l="1"/>
  <c r="HY51" i="7"/>
  <c r="HY55" i="7" l="1"/>
  <c r="HY61" i="7" s="1"/>
  <c r="HY63" i="7"/>
  <c r="HY57" i="7" l="1"/>
  <c r="IL53" i="7" l="1"/>
  <c r="IL51" i="7"/>
  <c r="IL63" i="7" l="1"/>
  <c r="IL55" i="7"/>
  <c r="IL61" i="7" s="1"/>
  <c r="IL57" i="7" l="1"/>
  <c r="IY53" i="7" l="1"/>
  <c r="IY51" i="7"/>
  <c r="IY55" i="7" l="1"/>
  <c r="IY61" i="7" s="1"/>
  <c r="IY63" i="7"/>
  <c r="M23" i="3"/>
  <c r="IY57" i="7" l="1"/>
  <c r="JL53" i="7" l="1"/>
  <c r="O23" i="3"/>
  <c r="N23" i="3" s="1"/>
  <c r="JL51" i="7"/>
  <c r="JL55" i="7" l="1"/>
  <c r="JL61" i="7" s="1"/>
  <c r="JL63" i="7"/>
  <c r="M24" i="3"/>
  <c r="P23" i="3" l="1"/>
  <c r="Q23" i="3" s="1"/>
  <c r="R23" i="3" s="1"/>
  <c r="JL57" i="7"/>
  <c r="JY53" i="7" l="1"/>
  <c r="JY51" i="7"/>
  <c r="O24" i="3"/>
  <c r="N24" i="3" s="1"/>
  <c r="JY55" i="7" l="1"/>
  <c r="JY61" i="7" s="1"/>
  <c r="JY63" i="7"/>
  <c r="M25" i="3"/>
  <c r="P24" i="3" l="1"/>
  <c r="Q24" i="3" s="1"/>
  <c r="R24" i="3" s="1"/>
  <c r="JY57" i="7"/>
  <c r="KL53" i="7" l="1"/>
  <c r="O25" i="3"/>
  <c r="N25" i="3" s="1"/>
  <c r="KL51" i="7"/>
  <c r="KL55" i="7" l="1"/>
  <c r="KL61" i="7" s="1"/>
  <c r="KL63" i="7"/>
  <c r="M26" i="3"/>
  <c r="P25" i="3" l="1"/>
  <c r="Q25" i="3" s="1"/>
  <c r="R25" i="3" s="1"/>
  <c r="KL57" i="7"/>
  <c r="KY53" i="7" l="1"/>
  <c r="O26" i="3"/>
  <c r="N26" i="3" s="1"/>
  <c r="KY51" i="7"/>
  <c r="KY55" i="7" l="1"/>
  <c r="KY61" i="7" s="1"/>
  <c r="KY63" i="7"/>
  <c r="M27" i="3"/>
  <c r="P26" i="3" l="1"/>
  <c r="Q26" i="3" s="1"/>
  <c r="R26" i="3" s="1"/>
  <c r="KY57" i="7"/>
  <c r="LL53" i="7" l="1"/>
  <c r="LL51" i="7"/>
  <c r="O27" i="3"/>
  <c r="N27" i="3" s="1"/>
  <c r="LL55" i="7" l="1"/>
  <c r="LL61" i="7" s="1"/>
  <c r="LL63" i="7"/>
  <c r="M28" i="3"/>
  <c r="P27" i="3" l="1"/>
  <c r="LL57" i="7"/>
  <c r="Q27" i="3" l="1"/>
  <c r="R27" i="3" s="1"/>
  <c r="LY53" i="7" l="1"/>
  <c r="O28" i="3"/>
  <c r="N28" i="3" s="1"/>
  <c r="LY51" i="7"/>
  <c r="LY55" i="7" l="1"/>
  <c r="LY61" i="7" s="1"/>
  <c r="LY63" i="7"/>
  <c r="M29" i="3"/>
  <c r="P28" i="3" l="1"/>
  <c r="Q28" i="3" s="1"/>
  <c r="R28" i="3" s="1"/>
  <c r="LY57" i="7"/>
  <c r="ML53" i="7" l="1"/>
  <c r="ML51" i="7"/>
  <c r="O29" i="3"/>
  <c r="N29" i="3" s="1"/>
  <c r="ML55" i="7" l="1"/>
  <c r="ML61" i="7" s="1"/>
  <c r="ML63" i="7"/>
  <c r="M30" i="3"/>
  <c r="P29" i="3" l="1"/>
  <c r="Q29" i="3" s="1"/>
  <c r="R29" i="3" s="1"/>
  <c r="ML57" i="7"/>
  <c r="MY53" i="7" l="1"/>
  <c r="MY51" i="7"/>
  <c r="O30" i="3"/>
  <c r="N30" i="3" s="1"/>
  <c r="MY55" i="7" l="1"/>
  <c r="MY61" i="7" s="1"/>
  <c r="MY63" i="7"/>
  <c r="M31" i="3"/>
  <c r="P30" i="3" l="1"/>
  <c r="Q30" i="3" s="1"/>
  <c r="R30" i="3" s="1"/>
  <c r="MY57" i="7"/>
  <c r="NL53" i="7" l="1"/>
  <c r="NL51" i="7"/>
  <c r="O31" i="3"/>
  <c r="N31" i="3" s="1"/>
  <c r="NL55" i="7" l="1"/>
  <c r="NL61" i="7" s="1"/>
  <c r="NL63" i="7"/>
  <c r="M32" i="3"/>
  <c r="P31" i="3" l="1"/>
  <c r="Q31" i="3" s="1"/>
  <c r="R31" i="3" s="1"/>
  <c r="NL57" i="7"/>
  <c r="NY53" i="7" l="1"/>
  <c r="O32" i="3"/>
  <c r="N32" i="3" s="1"/>
  <c r="NY51" i="7"/>
  <c r="NY55" i="7" l="1"/>
  <c r="NY61" i="7" s="1"/>
  <c r="NY63" i="7"/>
  <c r="M33" i="3"/>
  <c r="P32" i="3" l="1"/>
  <c r="Q32" i="3" s="1"/>
  <c r="R32" i="3" s="1"/>
  <c r="NY57" i="7"/>
  <c r="OL53" i="7" l="1"/>
  <c r="OL51" i="7"/>
  <c r="O33" i="3"/>
  <c r="N33" i="3" s="1"/>
  <c r="OL55" i="7" l="1"/>
  <c r="OL61" i="7" s="1"/>
  <c r="OL63" i="7"/>
  <c r="M34" i="3"/>
  <c r="P33" i="3" l="1"/>
  <c r="Q33" i="3" s="1"/>
  <c r="R33" i="3" s="1"/>
  <c r="OL57" i="7"/>
  <c r="OY53" i="7" l="1"/>
  <c r="OY51" i="7"/>
  <c r="O34" i="3"/>
  <c r="N34" i="3" s="1"/>
  <c r="OY63" i="7" l="1"/>
  <c r="OY55" i="7"/>
  <c r="OY61" i="7" s="1"/>
  <c r="M35" i="3"/>
  <c r="P34" i="3" l="1"/>
  <c r="Q34" i="3" s="1"/>
  <c r="R34" i="3" s="1"/>
  <c r="OY57" i="7"/>
  <c r="PL53" i="7" l="1"/>
  <c r="O35" i="3"/>
  <c r="N35" i="3" s="1"/>
  <c r="PL51" i="7"/>
  <c r="PL55" i="7" l="1"/>
  <c r="PL61" i="7" s="1"/>
  <c r="PL63" i="7"/>
  <c r="M36" i="3"/>
  <c r="P35" i="3" l="1"/>
  <c r="Q35" i="3" s="1"/>
  <c r="R35" i="3" s="1"/>
  <c r="PL57" i="7"/>
  <c r="PY53" i="7" l="1"/>
  <c r="PY51" i="7"/>
  <c r="O36" i="3"/>
  <c r="N36" i="3" s="1"/>
  <c r="PY55" i="7" l="1"/>
  <c r="PY61" i="7" s="1"/>
  <c r="PY63" i="7"/>
  <c r="M37" i="3"/>
  <c r="P36" i="3" l="1"/>
  <c r="Q36" i="3" s="1"/>
  <c r="R36" i="3" s="1"/>
  <c r="PY57" i="7"/>
  <c r="QL53" i="7" l="1"/>
  <c r="QL51" i="7"/>
  <c r="O37" i="3"/>
  <c r="N37" i="3" s="1"/>
  <c r="QL55" i="7" l="1"/>
  <c r="QL61" i="7" s="1"/>
  <c r="QL63" i="7"/>
  <c r="M38" i="3"/>
  <c r="P37" i="3" l="1"/>
  <c r="Q37" i="3" s="1"/>
  <c r="R37" i="3" s="1"/>
  <c r="QL57" i="7"/>
  <c r="QY53" i="7" l="1"/>
  <c r="QY51" i="7"/>
  <c r="O38" i="3"/>
  <c r="N38" i="3" s="1"/>
  <c r="QY55" i="7" l="1"/>
  <c r="QY61" i="7" s="1"/>
  <c r="QY63" i="7"/>
  <c r="M39" i="3"/>
  <c r="P38" i="3" l="1"/>
  <c r="Q38" i="3" s="1"/>
  <c r="R38" i="3" s="1"/>
  <c r="QY57" i="7"/>
  <c r="RL53" i="7" l="1"/>
  <c r="O39" i="3"/>
  <c r="N39" i="3" s="1"/>
  <c r="RL51" i="7"/>
  <c r="RL55" i="7" l="1"/>
  <c r="RL61" i="7" s="1"/>
  <c r="RL63" i="7"/>
  <c r="M40" i="3"/>
  <c r="P39" i="3" l="1"/>
  <c r="Q39" i="3" s="1"/>
  <c r="R39" i="3" s="1"/>
  <c r="RL57" i="7"/>
  <c r="RY53" i="7" l="1"/>
  <c r="O40" i="3"/>
  <c r="N40" i="3" s="1"/>
  <c r="RY51" i="7"/>
  <c r="RY55" i="7" l="1"/>
  <c r="RY61" i="7" s="1"/>
  <c r="RY63" i="7"/>
  <c r="M41" i="3"/>
  <c r="P40" i="3" l="1"/>
  <c r="RY57" i="7"/>
  <c r="Q40" i="3" l="1"/>
  <c r="R40" i="3" s="1"/>
  <c r="SL63" i="7" l="1"/>
  <c r="SL53" i="7"/>
  <c r="O41" i="3"/>
  <c r="N41" i="3" s="1"/>
  <c r="SL51" i="7"/>
  <c r="SL55" i="7" l="1"/>
  <c r="SL61" i="7" s="1"/>
  <c r="P41" i="3" l="1"/>
  <c r="SL57" i="7"/>
  <c r="Q41" i="3" l="1"/>
  <c r="R41" i="3" l="1"/>
</calcChain>
</file>

<file path=xl/sharedStrings.xml><?xml version="1.0" encoding="utf-8"?>
<sst xmlns="http://schemas.openxmlformats.org/spreadsheetml/2006/main" count="1100" uniqueCount="138">
  <si>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</si>
  <si>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</si>
  <si>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</si>
  <si>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</si>
  <si>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</si>
  <si>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</si>
  <si>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</si>
  <si>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</si>
  <si>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</si>
  <si>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</si>
  <si>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</si>
  <si>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</si>
  <si>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</si>
  <si>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</si>
  <si>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</si>
  <si>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</si>
  <si>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</si>
  <si>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</si>
  <si>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</si>
  <si>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</si>
  <si>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</si>
  <si>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</si>
  <si>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</si>
  <si>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</si>
  <si>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</si>
  <si>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</si>
  <si>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</si>
  <si>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</si>
  <si>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</si>
  <si>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</si>
  <si>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</si>
  <si>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</si>
  <si>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</si>
  <si>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</si>
  <si>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</si>
  <si>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</si>
  <si>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</si>
  <si>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</si>
  <si>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</si>
  <si>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</si>
  <si>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</si>
  <si>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</si>
  <si>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</si>
  <si>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</si>
  <si>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</si>
  <si>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</si>
  <si>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</si>
  <si>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</si>
  <si>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</si>
  <si>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</si>
  <si>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</si>
  <si>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</si>
  <si>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</si>
  <si>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</si>
  <si>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</si>
  <si>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</si>
  <si>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</si>
  <si>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</si>
  <si>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</si>
  <si>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</si>
  <si>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</si>
  <si>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</si>
  <si>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</si>
  <si>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</si>
  <si>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</si>
  <si>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</si>
  <si>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</si>
  <si>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</si>
  <si>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</si>
  <si>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</si>
  <si>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</si>
  <si>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</si>
  <si>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</si>
  <si>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</si>
  <si>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</si>
  <si>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</si>
  <si>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</si>
  <si>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</si>
  <si>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</si>
  <si>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</si>
  <si>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</si>
  <si>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</si>
  <si>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</si>
  <si>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</si>
  <si>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</si>
  <si>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</si>
  <si>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</si>
  <si>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</si>
  <si>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工事主管課</t>
    <rPh sb="0" eb="2">
      <t>コウジ</t>
    </rPh>
    <rPh sb="2" eb="4">
      <t>シュカン</t>
    </rPh>
    <rPh sb="4" eb="5">
      <t>カ</t>
    </rPh>
    <phoneticPr fontId="1"/>
  </si>
  <si>
    <t>○○○○○課</t>
    <rPh sb="5" eb="6">
      <t>カ</t>
    </rPh>
    <phoneticPr fontId="1"/>
  </si>
  <si>
    <t>①このファイルは2022年４月１日～2030年３月31日までの間に実施される工事に対応しています。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</si>
  <si>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提出先</t>
    <rPh sb="0" eb="2">
      <t>テイシュツ</t>
    </rPh>
    <rPh sb="2" eb="3">
      <t>サキ</t>
    </rPh>
    <phoneticPr fontId="1"/>
  </si>
  <si>
    <t>週休２日の実施</t>
    <phoneticPr fontId="1"/>
  </si>
  <si>
    <t>工事場所</t>
    <phoneticPr fontId="1"/>
  </si>
  <si>
    <t>契約工期</t>
    <phoneticPr fontId="1"/>
  </si>
  <si>
    <t>～</t>
    <phoneticPr fontId="1"/>
  </si>
  <si>
    <t>対象期間</t>
    <phoneticPr fontId="1"/>
  </si>
  <si>
    <t>住所</t>
    <rPh sb="0" eb="2">
      <t>ジュウショ</t>
    </rPh>
    <phoneticPr fontId="1"/>
  </si>
  <si>
    <t>　次のとおり、週休２日制確保モデル工事の実施結果を報告します。</t>
    <phoneticPr fontId="1"/>
  </si>
  <si>
    <t>都市整備課</t>
    <rPh sb="0" eb="5">
      <t>トシセイビカ</t>
    </rPh>
    <phoneticPr fontId="1"/>
  </si>
  <si>
    <t>上下水道温泉課</t>
    <rPh sb="0" eb="4">
      <t>ジョウゲスイドウ</t>
    </rPh>
    <rPh sb="4" eb="7">
      <t>オンセンカ</t>
    </rPh>
    <phoneticPr fontId="1"/>
  </si>
  <si>
    <t>環境課</t>
    <rPh sb="0" eb="3">
      <t>カンキョウカ</t>
    </rPh>
    <phoneticPr fontId="1"/>
  </si>
  <si>
    <t>福祉課</t>
    <rPh sb="0" eb="3">
      <t>フクシカ</t>
    </rPh>
    <phoneticPr fontId="1"/>
  </si>
  <si>
    <t>学校教育課</t>
    <rPh sb="0" eb="5">
      <t>ガッコウキョウイクカ</t>
    </rPh>
    <phoneticPr fontId="1"/>
  </si>
  <si>
    <t>生涯学習課</t>
    <rPh sb="0" eb="5">
      <t>ショウガイガクシュウカ</t>
    </rPh>
    <phoneticPr fontId="1"/>
  </si>
  <si>
    <t>　箱根町長　　様</t>
    <rPh sb="1" eb="3">
      <t>ハコネ</t>
    </rPh>
    <rPh sb="3" eb="5">
      <t>チョウチョウ</t>
    </rPh>
    <rPh sb="7" eb="8">
      <t>サマ</t>
    </rPh>
    <phoneticPr fontId="1"/>
  </si>
  <si>
    <t>　次のとおり週休２日制確保モデル工事の実施について回答します。</t>
    <rPh sb="1" eb="2">
      <t>ツギ</t>
    </rPh>
    <rPh sb="16" eb="18">
      <t>コウジ</t>
    </rPh>
    <rPh sb="25" eb="27">
      <t>カイトウ</t>
    </rPh>
    <phoneticPr fontId="1"/>
  </si>
  <si>
    <t>住　所</t>
    <rPh sb="0" eb="1">
      <t>ジュウ</t>
    </rPh>
    <rPh sb="2" eb="3">
      <t>ショ</t>
    </rPh>
    <phoneticPr fontId="1"/>
  </si>
  <si>
    <t>　箱根町長　様</t>
    <rPh sb="1" eb="3">
      <t>ハコネ</t>
    </rPh>
    <rPh sb="3" eb="5">
      <t>チョウチョウ</t>
    </rPh>
    <rPh sb="6" eb="7">
      <t>サマ</t>
    </rPh>
    <phoneticPr fontId="1"/>
  </si>
  <si>
    <t xml:space="preserve">   主任(監理)技術者</t>
    <phoneticPr fontId="1"/>
  </si>
  <si>
    <t xml:space="preserve">   現場代理人</t>
    <rPh sb="3" eb="5">
      <t>ゲンバ</t>
    </rPh>
    <rPh sb="5" eb="8">
      <t>ダイリニン</t>
    </rPh>
    <phoneticPr fontId="1"/>
  </si>
  <si>
    <t xml:space="preserve">   電話番号</t>
  </si>
  <si>
    <t>　詳細は裏面のとおりです。</t>
    <rPh sb="1" eb="3">
      <t>ショウサイ</t>
    </rPh>
    <rPh sb="4" eb="6">
      <t>リメン</t>
    </rPh>
    <phoneticPr fontId="1"/>
  </si>
  <si>
    <t xml:space="preserve">
   受注者</t>
    <phoneticPr fontId="1"/>
  </si>
  <si>
    <t>別紙3</t>
    <rPh sb="0" eb="2">
      <t>ベッシ</t>
    </rPh>
    <phoneticPr fontId="1"/>
  </si>
  <si>
    <t>別紙2</t>
    <rPh sb="0" eb="2">
      <t>ベッシ</t>
    </rPh>
    <phoneticPr fontId="1"/>
  </si>
  <si>
    <t>別紙1</t>
    <rPh sb="0" eb="2">
      <t>ベッシ</t>
    </rPh>
    <phoneticPr fontId="1"/>
  </si>
  <si>
    <t>工  事  名</t>
    <rPh sb="0" eb="1">
      <t>ク</t>
    </rPh>
    <rPh sb="3" eb="4">
      <t>コト</t>
    </rPh>
    <rPh sb="6" eb="7">
      <t>メイ</t>
    </rPh>
    <phoneticPr fontId="1"/>
  </si>
  <si>
    <t>②このファイルは工期が３年間ある工事まで対応できます。工期がそれ以上になる場合は問い合わせてください。</t>
    <rPh sb="8" eb="10">
      <t>コウキ</t>
    </rPh>
    <rPh sb="12" eb="14">
      <t>ネンカン</t>
    </rPh>
    <rPh sb="16" eb="18">
      <t>コウジ</t>
    </rPh>
    <rPh sb="20" eb="22">
      <t>タイオウ</t>
    </rPh>
    <rPh sb="27" eb="29">
      <t>コウキ</t>
    </rPh>
    <rPh sb="32" eb="34">
      <t>イジョウ</t>
    </rPh>
    <rPh sb="37" eb="39">
      <t>バアイ</t>
    </rPh>
    <rPh sb="40" eb="41">
      <t>ト</t>
    </rPh>
    <rPh sb="42" eb="43">
      <t>ア</t>
    </rPh>
    <phoneticPr fontId="1"/>
  </si>
  <si>
    <t>氏　名</t>
    <rPh sb="0" eb="1">
      <t>シ</t>
    </rPh>
    <rPh sb="2" eb="3">
      <t>ナ</t>
    </rPh>
    <phoneticPr fontId="1"/>
  </si>
  <si>
    <t>氏名</t>
    <rPh sb="0" eb="2">
      <t>シメイ</t>
    </rPh>
    <phoneticPr fontId="1"/>
  </si>
  <si>
    <t>年　月　日</t>
    <rPh sb="0" eb="1">
      <t>ネン</t>
    </rPh>
    <rPh sb="2" eb="3">
      <t>ガツ</t>
    </rPh>
    <rPh sb="4" eb="5">
      <t>ニチ</t>
    </rPh>
    <phoneticPr fontId="1"/>
  </si>
  <si>
    <t>年　　月　　日</t>
    <rPh sb="0" eb="1">
      <t>ネン</t>
    </rPh>
    <rPh sb="3" eb="4">
      <t>ガツ</t>
    </rPh>
    <rPh sb="6" eb="7">
      <t>ニチ</t>
    </rPh>
    <phoneticPr fontId="1"/>
  </si>
  <si>
    <t>※暦上の土日の閉所では</t>
    <rPh sb="1" eb="3">
      <t>コヨミジョウ</t>
    </rPh>
    <rPh sb="4" eb="6">
      <t>ドニチ</t>
    </rPh>
    <rPh sb="7" eb="9">
      <t>ヘイショ</t>
    </rPh>
    <phoneticPr fontId="1"/>
  </si>
  <si>
    <t>28.5％に満たない月は、その</t>
    <rPh sb="6" eb="7">
      <t>ミ</t>
    </rPh>
    <rPh sb="10" eb="11">
      <t>ツキ</t>
    </rPh>
    <phoneticPr fontId="1"/>
  </si>
  <si>
    <t>月の土日の合計日数以上に現</t>
    <rPh sb="0" eb="1">
      <t>ツキ</t>
    </rPh>
    <rPh sb="2" eb="4">
      <t>ドニチ</t>
    </rPh>
    <rPh sb="5" eb="9">
      <t>ゴウケイニッスウ</t>
    </rPh>
    <rPh sb="9" eb="11">
      <t>イジョウ</t>
    </rPh>
    <rPh sb="12" eb="13">
      <t>ゲン</t>
    </rPh>
    <phoneticPr fontId="1"/>
  </si>
  <si>
    <t>場閉所日を設けている場合</t>
    <rPh sb="0" eb="1">
      <t>バ</t>
    </rPh>
    <rPh sb="1" eb="4">
      <t>ヘイショビ</t>
    </rPh>
    <rPh sb="5" eb="6">
      <t>モウ</t>
    </rPh>
    <rPh sb="10" eb="12">
      <t>バアイ</t>
    </rPh>
    <phoneticPr fontId="1"/>
  </si>
  <si>
    <t>に、月単位の週休２日を達成</t>
    <rPh sb="2" eb="5">
      <t>ツキタンイ</t>
    </rPh>
    <rPh sb="6" eb="8">
      <t>シュウキュウ</t>
    </rPh>
    <rPh sb="9" eb="10">
      <t>ニチ</t>
    </rPh>
    <rPh sb="11" eb="13">
      <t>タッセイ</t>
    </rPh>
    <phoneticPr fontId="1"/>
  </si>
  <si>
    <t>しているものとみなす。</t>
    <phoneticPr fontId="1"/>
  </si>
  <si>
    <t>月単位の週休２日※</t>
    <rPh sb="0" eb="3">
      <t>ツキタンイ</t>
    </rPh>
    <rPh sb="4" eb="6">
      <t>シュウキュウ</t>
    </rPh>
    <rPh sb="7" eb="8">
      <t>ニチ</t>
    </rPh>
    <phoneticPr fontId="1"/>
  </si>
  <si>
    <t>完全週休２日※</t>
    <rPh sb="0" eb="2">
      <t>カンゼン</t>
    </rPh>
    <rPh sb="2" eb="4">
      <t>シュウキュウ</t>
    </rPh>
    <rPh sb="5" eb="6">
      <t>ニチ</t>
    </rPh>
    <phoneticPr fontId="1"/>
  </si>
  <si>
    <t>※月単位の週休２日を達成</t>
    <rPh sb="1" eb="4">
      <t>ツキタンイ</t>
    </rPh>
    <rPh sb="5" eb="7">
      <t>シュウキュウ</t>
    </rPh>
    <rPh sb="8" eb="9">
      <t>ニチ</t>
    </rPh>
    <rPh sb="10" eb="12">
      <t>タッセイ</t>
    </rPh>
    <phoneticPr fontId="1"/>
  </si>
  <si>
    <t>し、かつ土曜日と日曜日も作</t>
    <rPh sb="4" eb="7">
      <t>ドヨウビ</t>
    </rPh>
    <rPh sb="8" eb="11">
      <t>ニチヨウビ</t>
    </rPh>
    <rPh sb="12" eb="13">
      <t>サ</t>
    </rPh>
    <phoneticPr fontId="1"/>
  </si>
  <si>
    <t>業を実施しない。</t>
    <rPh sb="0" eb="1">
      <t>ギョウ</t>
    </rPh>
    <rPh sb="2" eb="4">
      <t>ジッシ</t>
    </rPh>
    <phoneticPr fontId="1"/>
  </si>
  <si>
    <t>達成状況</t>
    <rPh sb="0" eb="4">
      <t>タッセイジョウキョウ</t>
    </rPh>
    <phoneticPr fontId="1"/>
  </si>
  <si>
    <t>通期の週休２日
（累計状況）</t>
    <rPh sb="0" eb="2">
      <t>ツウキ</t>
    </rPh>
    <rPh sb="3" eb="5">
      <t>シュウキュウ</t>
    </rPh>
    <rPh sb="6" eb="7">
      <t>ニチ</t>
    </rPh>
    <rPh sb="9" eb="11">
      <t>ルイケイ</t>
    </rPh>
    <rPh sb="11" eb="13">
      <t>ジョウキョウ</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</si>
  <si>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</si>
  <si>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対象期間</t>
    <rPh sb="0" eb="2">
      <t>タイショウ</t>
    </rPh>
    <rPh sb="2" eb="4">
      <t>キカン</t>
    </rPh>
    <rPh sb="3" eb="4">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</si>
</sst>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m&quot;月&quot;d&quot;日&quot;;@"/>
    <numFmt numFmtId="178" formatCode="aaa"/>
    <numFmt numFmtId="179" formatCode="[$-F800]dddd\,\ mmmm\ dd\,\ yyyy"/>
    <numFmt numFmtId="180" formatCode="0&quot;日&quot;"/>
    <numFmt numFmtId="181" formatCode="0&quot;ページ&quot;"/>
    <numFmt numFmtId="182" formatCode="yyyy&quot;年&quot;m&quot;月&quot;d&quot;日&quot;;@"/>
  </numFmts>
  <fonts count="27">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9"/>
      <color theme="1"/>
      <name val="ＭＳ Ｐ明朝"/>
      <family val="1"/>
      <charset val="128"/>
    </font>
    <font>
      <sz val="9"/>
      <color theme="1"/>
      <name val="ＭＳ 明朝"/>
      <family val="1"/>
      <charset val="128"/>
    </font>
    <font>
      <sz val="12"/>
      <color theme="1"/>
      <name val="ＭＳ Ｐ明朝"/>
      <family val="1"/>
      <charset val="128"/>
    </font>
    <font>
      <sz val="12"/>
      <color rgb="FF000000"/>
      <name val="ＭＳ 明朝"/>
      <family val="1"/>
      <charset val="128"/>
    </font>
    <font>
      <b/>
      <sz val="12"/>
      <color rgb="FFFF0000"/>
      <name val="ＭＳ 明朝"/>
      <family val="1"/>
      <charset val="128"/>
    </font>
    <font>
      <b/>
      <sz val="12"/>
      <color theme="1"/>
      <name val="ＭＳ ゴシック"/>
      <family val="3"/>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1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Alignment="1" applyProtection="1">
      <alignment vertical="center" wrapText="1"/>
    </xf>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6" fillId="3" borderId="0" xfId="0" applyFont="1" applyFill="1"/>
    <xf numFmtId="0" fontId="17" fillId="0" borderId="0" xfId="0" applyFont="1"/>
    <xf numFmtId="0" fontId="0" fillId="3" borderId="0" xfId="0" applyFill="1" applyAlignment="1">
      <alignment horizontal="right"/>
    </xf>
    <xf numFmtId="0" fontId="19" fillId="3" borderId="0" xfId="0" applyFont="1" applyFill="1" applyBorder="1"/>
    <xf numFmtId="0" fontId="19" fillId="3" borderId="11"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9" fillId="0" borderId="0" xfId="0" applyFont="1" applyBorder="1"/>
    <xf numFmtId="10" fontId="19" fillId="3" borderId="2" xfId="2" applyNumberFormat="1" applyFont="1" applyFill="1" applyBorder="1" applyAlignment="1"/>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2" fillId="0" borderId="1" xfId="0" applyFont="1" applyBorder="1" applyAlignment="1">
      <alignment horizontal="center" shrinkToFit="1"/>
    </xf>
    <xf numFmtId="0" fontId="22" fillId="0" borderId="1" xfId="0" applyFont="1" applyBorder="1" applyAlignment="1">
      <alignment shrinkToFit="1"/>
    </xf>
    <xf numFmtId="0" fontId="22" fillId="0" borderId="1" xfId="0" applyFont="1" applyBorder="1" applyAlignment="1">
      <alignment horizont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vertical="top"/>
    </xf>
    <xf numFmtId="0" fontId="21" fillId="0" borderId="0" xfId="0" applyFont="1" applyFill="1" applyBorder="1" applyAlignment="1">
      <alignment vertical="center"/>
    </xf>
    <xf numFmtId="0" fontId="13" fillId="0" borderId="0" xfId="0" applyFont="1" applyFill="1" applyBorder="1" applyAlignment="1"/>
    <xf numFmtId="0" fontId="9" fillId="3" borderId="0" xfId="0" applyFont="1" applyFill="1" applyBorder="1" applyAlignment="1" applyProtection="1">
      <alignment wrapText="1"/>
    </xf>
    <xf numFmtId="0" fontId="9" fillId="3" borderId="0" xfId="0" applyFont="1" applyFill="1" applyBorder="1" applyProtection="1"/>
    <xf numFmtId="0" fontId="9" fillId="3" borderId="0" xfId="0" applyFont="1" applyFill="1" applyBorder="1" applyAlignment="1" applyProtection="1"/>
    <xf numFmtId="0" fontId="9" fillId="3" borderId="0" xfId="0" applyFont="1" applyFill="1" applyBorder="1" applyAlignment="1">
      <alignment horizontal="right"/>
    </xf>
    <xf numFmtId="179" fontId="12" fillId="3" borderId="0" xfId="0" applyNumberFormat="1" applyFont="1" applyFill="1" applyBorder="1" applyAlignment="1" applyProtection="1">
      <alignment horizontal="right"/>
    </xf>
    <xf numFmtId="0" fontId="9" fillId="3" borderId="0" xfId="0" applyFont="1" applyFill="1" applyBorder="1" applyAlignment="1" applyProtection="1">
      <alignment horizontal="right"/>
    </xf>
    <xf numFmtId="0" fontId="11" fillId="3" borderId="0" xfId="0" applyFont="1" applyFill="1" applyBorder="1" applyAlignment="1">
      <alignment horizontal="center"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11" fillId="3" borderId="0" xfId="0" applyFont="1" applyFill="1" applyBorder="1" applyAlignment="1" applyProtection="1">
      <alignment horizontal="center" vertical="center"/>
    </xf>
    <xf numFmtId="0" fontId="18"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12" fillId="3" borderId="0" xfId="0" applyFont="1" applyFill="1"/>
    <xf numFmtId="0" fontId="24" fillId="3" borderId="0" xfId="0" applyFont="1" applyFill="1" applyAlignment="1">
      <alignment vertical="center"/>
    </xf>
    <xf numFmtId="0" fontId="24" fillId="3" borderId="0" xfId="0" applyFont="1" applyFill="1" applyBorder="1" applyAlignment="1">
      <alignment horizontal="center" vertical="center"/>
    </xf>
    <xf numFmtId="0" fontId="12" fillId="0" borderId="0" xfId="0" applyFont="1"/>
    <xf numFmtId="0" fontId="24" fillId="3" borderId="0" xfId="0" applyFont="1" applyFill="1" applyAlignment="1">
      <alignment horizontal="center" vertical="center"/>
    </xf>
    <xf numFmtId="0" fontId="12" fillId="3" borderId="8" xfId="0" applyFont="1" applyFill="1" applyBorder="1" applyAlignment="1">
      <alignment vertical="center"/>
    </xf>
    <xf numFmtId="0" fontId="12" fillId="0" borderId="1" xfId="0" applyFont="1" applyBorder="1" applyAlignment="1">
      <alignment horizontal="center" vertical="center"/>
    </xf>
    <xf numFmtId="0" fontId="12" fillId="3" borderId="0" xfId="0" applyFont="1" applyFill="1" applyAlignment="1">
      <alignment vertical="center" wrapText="1"/>
    </xf>
    <xf numFmtId="0" fontId="12" fillId="3" borderId="5" xfId="0" applyFont="1" applyFill="1" applyBorder="1" applyAlignment="1">
      <alignment horizontal="center" vertical="center" wrapText="1"/>
    </xf>
    <xf numFmtId="0" fontId="12" fillId="3" borderId="0" xfId="0" applyFont="1" applyFill="1" applyBorder="1"/>
    <xf numFmtId="0" fontId="12" fillId="3" borderId="2" xfId="0" applyFont="1" applyFill="1" applyBorder="1" applyAlignment="1">
      <alignment horizontal="center" vertical="center"/>
    </xf>
    <xf numFmtId="0" fontId="12" fillId="3" borderId="0" xfId="0" applyFont="1" applyFill="1" applyBorder="1" applyAlignment="1" applyProtection="1">
      <alignment vertical="center"/>
    </xf>
    <xf numFmtId="0" fontId="12" fillId="3" borderId="0" xfId="0" applyFont="1" applyFill="1" applyBorder="1" applyAlignment="1" applyProtection="1">
      <alignment vertical="center" wrapText="1"/>
    </xf>
    <xf numFmtId="0" fontId="12" fillId="3" borderId="0" xfId="0" applyFont="1" applyFill="1" applyBorder="1" applyAlignment="1" applyProtection="1">
      <alignment wrapText="1"/>
    </xf>
    <xf numFmtId="0" fontId="12" fillId="3" borderId="0" xfId="0" applyFont="1" applyFill="1" applyBorder="1" applyAlignment="1">
      <alignment wrapText="1"/>
    </xf>
    <xf numFmtId="0" fontId="12" fillId="3" borderId="8" xfId="0" applyFont="1" applyFill="1" applyBorder="1" applyAlignment="1" applyProtection="1">
      <alignment vertical="center" wrapText="1"/>
    </xf>
    <xf numFmtId="0" fontId="12" fillId="3" borderId="7" xfId="0" applyFont="1" applyFill="1" applyBorder="1" applyAlignment="1" applyProtection="1">
      <alignment vertical="center" wrapText="1"/>
    </xf>
    <xf numFmtId="0" fontId="9" fillId="0" borderId="7" xfId="0" applyFont="1" applyBorder="1"/>
    <xf numFmtId="179" fontId="19" fillId="3" borderId="16" xfId="0" applyNumberFormat="1" applyFont="1" applyFill="1" applyBorder="1" applyAlignment="1">
      <alignment vertical="center"/>
    </xf>
    <xf numFmtId="179" fontId="19" fillId="3" borderId="13" xfId="0" applyNumberFormat="1" applyFont="1" applyFill="1" applyBorder="1" applyAlignment="1">
      <alignment horizontal="right" vertical="center"/>
    </xf>
    <xf numFmtId="177" fontId="19" fillId="3" borderId="14" xfId="0" applyNumberFormat="1" applyFont="1" applyFill="1" applyBorder="1" applyAlignment="1">
      <alignment horizontal="right" vertical="center"/>
    </xf>
    <xf numFmtId="0" fontId="19" fillId="3" borderId="15" xfId="0" applyFont="1" applyFill="1" applyBorder="1" applyAlignment="1">
      <alignment vertical="center"/>
    </xf>
    <xf numFmtId="10" fontId="19" fillId="3" borderId="15" xfId="2" applyNumberFormat="1" applyFont="1" applyFill="1" applyBorder="1" applyAlignment="1">
      <alignment vertical="center"/>
    </xf>
    <xf numFmtId="0" fontId="19" fillId="3" borderId="14" xfId="0" applyNumberFormat="1" applyFont="1" applyFill="1" applyBorder="1" applyAlignment="1">
      <alignment vertical="center"/>
    </xf>
    <xf numFmtId="179" fontId="19" fillId="3" borderId="54" xfId="0" applyNumberFormat="1" applyFont="1" applyFill="1" applyBorder="1" applyAlignment="1">
      <alignment vertical="center"/>
    </xf>
    <xf numFmtId="177" fontId="19" fillId="3" borderId="56" xfId="0" applyNumberFormat="1" applyFont="1" applyFill="1" applyBorder="1" applyAlignment="1">
      <alignment horizontal="right" vertical="center"/>
    </xf>
    <xf numFmtId="0" fontId="19" fillId="3" borderId="56" xfId="0" applyNumberFormat="1" applyFont="1" applyFill="1" applyBorder="1" applyAlignment="1">
      <alignment vertical="center"/>
    </xf>
    <xf numFmtId="0" fontId="19" fillId="3" borderId="53" xfId="0" applyFont="1" applyFill="1" applyBorder="1" applyAlignment="1">
      <alignment vertical="center"/>
    </xf>
    <xf numFmtId="10" fontId="19" fillId="3" borderId="53" xfId="2" applyNumberFormat="1" applyFont="1" applyFill="1" applyBorder="1" applyAlignment="1">
      <alignment vertical="center"/>
    </xf>
    <xf numFmtId="0" fontId="9" fillId="0" borderId="0" xfId="0" applyFont="1" applyAlignment="1">
      <alignment vertical="top"/>
    </xf>
    <xf numFmtId="0" fontId="9" fillId="3" borderId="0" xfId="0" applyFont="1" applyFill="1" applyBorder="1" applyAlignment="1"/>
    <xf numFmtId="0" fontId="9" fillId="3" borderId="0" xfId="0" applyFont="1" applyFill="1" applyAlignment="1">
      <alignment vertical="top" wrapText="1"/>
    </xf>
    <xf numFmtId="0" fontId="9" fillId="3" borderId="0" xfId="0" applyFont="1" applyFill="1" applyAlignment="1">
      <alignment vertical="top"/>
    </xf>
    <xf numFmtId="0" fontId="26" fillId="3" borderId="8" xfId="0" applyFont="1" applyFill="1" applyBorder="1" applyAlignment="1">
      <alignment vertical="center"/>
    </xf>
    <xf numFmtId="0" fontId="26" fillId="3" borderId="10" xfId="0" applyFont="1" applyFill="1" applyBorder="1" applyAlignment="1">
      <alignment vertical="center"/>
    </xf>
    <xf numFmtId="0" fontId="26" fillId="3" borderId="0" xfId="0" applyFont="1" applyFill="1" applyBorder="1" applyAlignment="1">
      <alignment vertical="center"/>
    </xf>
    <xf numFmtId="0" fontId="26" fillId="3" borderId="48" xfId="0" applyFont="1" applyFill="1" applyBorder="1" applyAlignment="1">
      <alignment vertical="center"/>
    </xf>
    <xf numFmtId="0" fontId="26" fillId="3" borderId="7" xfId="0" applyFont="1" applyFill="1" applyBorder="1" applyAlignment="1">
      <alignment vertical="center"/>
    </xf>
    <xf numFmtId="0" fontId="26" fillId="3" borderId="11" xfId="0" applyFont="1" applyFill="1" applyBorder="1" applyAlignment="1">
      <alignment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9" fillId="0" borderId="19" xfId="0" applyFont="1" applyBorder="1" applyAlignment="1">
      <alignment horizontal="center" vertical="center"/>
    </xf>
    <xf numFmtId="0" fontId="9" fillId="3" borderId="0" xfId="0" applyFont="1" applyFill="1" applyBorder="1" applyAlignment="1">
      <alignment horizontal="left"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3" borderId="0" xfId="0" applyFont="1" applyFill="1" applyAlignment="1">
      <alignment horizontal="left" vertical="center" wrapText="1"/>
    </xf>
    <xf numFmtId="0" fontId="12" fillId="3" borderId="6"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6" xfId="0" applyFont="1" applyFill="1" applyBorder="1" applyAlignment="1">
      <alignment horizontal="left" vertical="center" wrapText="1" indent="3"/>
    </xf>
    <xf numFmtId="0" fontId="12" fillId="3" borderId="8" xfId="0" applyFont="1" applyFill="1" applyBorder="1" applyAlignment="1">
      <alignment horizontal="left" vertical="center" wrapText="1" indent="3"/>
    </xf>
    <xf numFmtId="0" fontId="12" fillId="3" borderId="10" xfId="0" applyFont="1" applyFill="1" applyBorder="1" applyAlignment="1">
      <alignment horizontal="left" vertical="center" wrapText="1" indent="3"/>
    </xf>
    <xf numFmtId="0" fontId="12" fillId="3" borderId="3" xfId="0" applyFont="1" applyFill="1" applyBorder="1" applyAlignment="1">
      <alignment horizontal="left" vertical="center" wrapText="1" indent="3"/>
    </xf>
    <xf numFmtId="0" fontId="12" fillId="3" borderId="7" xfId="0" applyFont="1" applyFill="1" applyBorder="1" applyAlignment="1">
      <alignment horizontal="left" vertical="center" wrapText="1" indent="3"/>
    </xf>
    <xf numFmtId="0" fontId="12" fillId="3" borderId="11" xfId="0" applyFont="1" applyFill="1" applyBorder="1" applyAlignment="1">
      <alignment horizontal="left" vertical="center" wrapText="1" indent="3"/>
    </xf>
    <xf numFmtId="0" fontId="24" fillId="3" borderId="0" xfId="0" applyFont="1" applyFill="1" applyAlignment="1">
      <alignment horizontal="center" vertical="center"/>
    </xf>
    <xf numFmtId="179" fontId="12" fillId="3" borderId="0" xfId="0" applyNumberFormat="1" applyFont="1" applyFill="1" applyAlignment="1" applyProtection="1">
      <alignment horizontal="right"/>
      <protection locked="0"/>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25" fillId="3" borderId="0" xfId="0" applyFont="1" applyFill="1" applyAlignment="1">
      <alignment horizontal="center" vertical="center"/>
    </xf>
    <xf numFmtId="0" fontId="12" fillId="3" borderId="0" xfId="0" applyFont="1" applyFill="1" applyAlignment="1">
      <alignment horizontal="left"/>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5" fillId="3" borderId="0" xfId="0" applyFont="1" applyFill="1" applyBorder="1" applyAlignment="1">
      <alignment horizontal="center" vertical="center"/>
    </xf>
    <xf numFmtId="0" fontId="12"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56"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0" xfId="0" applyFont="1" applyFill="1" applyBorder="1" applyAlignment="1">
      <alignment horizontal="center"/>
    </xf>
    <xf numFmtId="0" fontId="9" fillId="3" borderId="59"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57" xfId="0" applyFont="1" applyFill="1" applyBorder="1" applyAlignment="1" applyProtection="1">
      <alignment horizontal="center" vertical="top" wrapText="1"/>
      <protection locked="0"/>
    </xf>
    <xf numFmtId="0" fontId="9" fillId="3" borderId="58" xfId="0" applyFont="1" applyFill="1" applyBorder="1" applyAlignment="1" applyProtection="1">
      <alignment horizontal="center" vertical="top" wrapText="1"/>
      <protection locked="0"/>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3" borderId="24"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0" fontId="9" fillId="3" borderId="26" xfId="2" applyNumberFormat="1" applyFont="1" applyFill="1" applyBorder="1" applyAlignment="1">
      <alignment horizontal="right"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9" fillId="3" borderId="19" xfId="0" applyFont="1" applyFill="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3" borderId="0" xfId="0" applyFont="1" applyFill="1" applyBorder="1" applyAlignment="1">
      <alignment horizontal="center" vertical="center"/>
    </xf>
    <xf numFmtId="0" fontId="9" fillId="0" borderId="24" xfId="0" applyFont="1" applyBorder="1" applyAlignment="1">
      <alignment horizontal="center"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1"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0" xfId="0" applyFont="1" applyFill="1" applyAlignment="1" applyProtection="1">
      <alignment horizontal="distributed" vertical="center"/>
    </xf>
    <xf numFmtId="0" fontId="9" fillId="3" borderId="0" xfId="0" applyFont="1" applyFill="1" applyAlignment="1" applyProtection="1">
      <alignment horizontal="left" vertical="center" wrapText="1"/>
    </xf>
    <xf numFmtId="0" fontId="9" fillId="3" borderId="48" xfId="0" applyFont="1" applyFill="1" applyBorder="1" applyAlignment="1" applyProtection="1">
      <alignment horizontal="left" vertical="center" wrapText="1"/>
    </xf>
    <xf numFmtId="0" fontId="12" fillId="3" borderId="0" xfId="0" applyFont="1" applyFill="1" applyBorder="1" applyAlignment="1" applyProtection="1">
      <alignment horizontal="left" vertical="top" wrapText="1" indent="1"/>
    </xf>
    <xf numFmtId="0" fontId="12" fillId="3" borderId="0" xfId="0" applyFont="1" applyFill="1" applyBorder="1" applyAlignment="1" applyProtection="1">
      <alignment horizontal="left" vertical="center" wrapText="1"/>
    </xf>
    <xf numFmtId="0" fontId="12" fillId="3" borderId="0" xfId="0" applyFont="1" applyFill="1" applyBorder="1" applyAlignment="1">
      <alignment vertical="center" wrapText="1"/>
    </xf>
    <xf numFmtId="0" fontId="12" fillId="3" borderId="0" xfId="0" applyFont="1" applyFill="1" applyBorder="1" applyAlignment="1">
      <alignment horizontal="left" vertical="center"/>
    </xf>
    <xf numFmtId="0" fontId="12" fillId="3" borderId="0" xfId="0" applyFont="1" applyFill="1" applyBorder="1" applyAlignment="1" applyProtection="1">
      <alignment vertical="center"/>
    </xf>
    <xf numFmtId="0" fontId="12" fillId="3" borderId="0" xfId="0" applyFont="1" applyFill="1" applyBorder="1" applyAlignment="1" applyProtection="1">
      <alignment horizontal="left" vertical="center"/>
    </xf>
    <xf numFmtId="0" fontId="19" fillId="3" borderId="4" xfId="0" applyFont="1" applyFill="1" applyBorder="1" applyAlignment="1">
      <alignment horizontal="center"/>
    </xf>
    <xf numFmtId="0" fontId="19" fillId="3" borderId="33" xfId="0" applyFont="1" applyFill="1" applyBorder="1" applyAlignment="1">
      <alignment horizontal="center"/>
    </xf>
    <xf numFmtId="0" fontId="19" fillId="3" borderId="9" xfId="0" applyFont="1" applyFill="1" applyBorder="1" applyAlignment="1">
      <alignment horizontal="center"/>
    </xf>
    <xf numFmtId="0" fontId="20" fillId="3" borderId="1" xfId="0" applyFont="1" applyFill="1" applyBorder="1" applyAlignment="1">
      <alignment horizontal="center"/>
    </xf>
    <xf numFmtId="0" fontId="18"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Border="1" applyAlignment="1">
      <alignment horizontal="left"/>
    </xf>
    <xf numFmtId="0" fontId="12" fillId="3" borderId="1" xfId="0" applyFont="1" applyFill="1" applyBorder="1" applyAlignment="1" applyProtection="1">
      <alignment horizontal="center" vertical="center"/>
    </xf>
    <xf numFmtId="0" fontId="12" fillId="3" borderId="0" xfId="0" applyFont="1" applyFill="1" applyBorder="1" applyAlignment="1" applyProtection="1">
      <alignment vertical="top" wrapText="1"/>
    </xf>
    <xf numFmtId="0" fontId="12" fillId="3" borderId="0" xfId="0" applyFont="1" applyFill="1" applyBorder="1" applyAlignment="1" applyProtection="1">
      <alignment vertical="top"/>
    </xf>
    <xf numFmtId="0" fontId="12" fillId="3" borderId="8"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0" xfId="0" applyFont="1" applyFill="1" applyBorder="1" applyAlignment="1">
      <alignment horizontal="left" wrapText="1"/>
    </xf>
    <xf numFmtId="0" fontId="12" fillId="3" borderId="1"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0" fillId="3" borderId="48" xfId="0" applyFont="1" applyFill="1" applyBorder="1" applyAlignment="1">
      <alignment horizontal="center" vertical="center"/>
    </xf>
    <xf numFmtId="0" fontId="10" fillId="3" borderId="49" xfId="0" applyFont="1" applyFill="1" applyBorder="1" applyAlignment="1">
      <alignment horizontal="center" vertical="center"/>
    </xf>
    <xf numFmtId="179" fontId="23" fillId="3" borderId="0" xfId="0" applyNumberFormat="1" applyFont="1" applyFill="1" applyBorder="1" applyAlignment="1" applyProtection="1">
      <alignment horizontal="right"/>
      <protection locked="0"/>
    </xf>
    <xf numFmtId="0" fontId="11" fillId="3" borderId="0" xfId="0" applyFont="1" applyFill="1" applyBorder="1" applyAlignment="1" applyProtection="1">
      <alignment horizontal="center" vertical="center"/>
    </xf>
    <xf numFmtId="0" fontId="12" fillId="3" borderId="1" xfId="0" applyFont="1" applyFill="1" applyBorder="1" applyAlignment="1" applyProtection="1">
      <alignment horizontal="left" vertical="center" wrapText="1" indent="2"/>
    </xf>
    <xf numFmtId="182" fontId="12" fillId="3" borderId="6" xfId="0" applyNumberFormat="1" applyFont="1" applyFill="1" applyBorder="1" applyAlignment="1" applyProtection="1">
      <alignment horizontal="left" vertical="center" wrapText="1" indent="3"/>
    </xf>
    <xf numFmtId="182" fontId="12" fillId="3" borderId="8" xfId="0" applyNumberFormat="1" applyFont="1" applyFill="1" applyBorder="1" applyAlignment="1" applyProtection="1">
      <alignment horizontal="left" vertical="center" wrapText="1" indent="3"/>
    </xf>
    <xf numFmtId="182" fontId="12" fillId="3" borderId="49" xfId="0" applyNumberFormat="1" applyFont="1" applyFill="1" applyBorder="1" applyAlignment="1" applyProtection="1">
      <alignment horizontal="left" vertical="center" wrapText="1" indent="3"/>
    </xf>
    <xf numFmtId="182" fontId="12" fillId="3" borderId="0" xfId="0" applyNumberFormat="1" applyFont="1" applyFill="1" applyBorder="1" applyAlignment="1" applyProtection="1">
      <alignment horizontal="left" vertical="center" wrapText="1" indent="3"/>
    </xf>
    <xf numFmtId="182" fontId="12" fillId="3" borderId="3" xfId="0" applyNumberFormat="1" applyFont="1" applyFill="1" applyBorder="1" applyAlignment="1" applyProtection="1">
      <alignment horizontal="left" vertical="center" wrapText="1" indent="3"/>
    </xf>
    <xf numFmtId="182" fontId="12" fillId="3" borderId="7" xfId="0" applyNumberFormat="1" applyFont="1" applyFill="1" applyBorder="1" applyAlignment="1" applyProtection="1">
      <alignment horizontal="left" vertical="center" wrapText="1" indent="3"/>
    </xf>
    <xf numFmtId="182" fontId="12" fillId="3" borderId="8" xfId="0" applyNumberFormat="1" applyFont="1" applyFill="1" applyBorder="1" applyAlignment="1" applyProtection="1">
      <alignment horizontal="center" vertical="center" wrapText="1"/>
    </xf>
    <xf numFmtId="182" fontId="12" fillId="3" borderId="0" xfId="0" applyNumberFormat="1" applyFont="1" applyFill="1" applyBorder="1" applyAlignment="1" applyProtection="1">
      <alignment horizontal="center" vertical="center" wrapText="1"/>
    </xf>
    <xf numFmtId="182" fontId="12" fillId="3" borderId="7" xfId="0" applyNumberFormat="1" applyFont="1" applyFill="1" applyBorder="1" applyAlignment="1" applyProtection="1">
      <alignment horizontal="center" vertical="center" wrapText="1"/>
    </xf>
    <xf numFmtId="0" fontId="12" fillId="3" borderId="10" xfId="0" applyFont="1" applyFill="1" applyBorder="1" applyAlignment="1">
      <alignment horizontal="center"/>
    </xf>
    <xf numFmtId="0" fontId="12" fillId="3" borderId="48" xfId="0" applyFont="1" applyFill="1" applyBorder="1" applyAlignment="1">
      <alignment horizontal="center"/>
    </xf>
    <xf numFmtId="0" fontId="12" fillId="3" borderId="11" xfId="0" applyFont="1" applyFill="1" applyBorder="1" applyAlignment="1">
      <alignment horizontal="center"/>
    </xf>
    <xf numFmtId="179" fontId="12" fillId="3" borderId="4" xfId="0" applyNumberFormat="1" applyFont="1" applyFill="1" applyBorder="1" applyAlignment="1" applyProtection="1">
      <alignment horizontal="left" vertical="center" indent="3"/>
    </xf>
    <xf numFmtId="179" fontId="12" fillId="3" borderId="33" xfId="0" applyNumberFormat="1" applyFont="1" applyFill="1" applyBorder="1" applyAlignment="1" applyProtection="1">
      <alignment horizontal="left" vertical="center" indent="3"/>
    </xf>
    <xf numFmtId="179" fontId="12" fillId="3" borderId="33" xfId="0" applyNumberFormat="1" applyFont="1" applyFill="1" applyBorder="1" applyAlignment="1" applyProtection="1">
      <alignment horizontal="center" vertical="center"/>
    </xf>
    <xf numFmtId="0" fontId="12" fillId="3" borderId="9" xfId="0" applyFont="1" applyFill="1" applyBorder="1" applyAlignment="1">
      <alignment horizontal="center"/>
    </xf>
    <xf numFmtId="179" fontId="19" fillId="3" borderId="55" xfId="0" applyNumberFormat="1" applyFont="1" applyFill="1" applyBorder="1" applyAlignment="1">
      <alignment horizontal="right" vertical="center"/>
    </xf>
  </cellXfs>
  <cellStyles count="3">
    <cellStyle name="パーセント" xfId="2" builtinId="5"/>
    <cellStyle name="標準" xfId="0" builtinId="0"/>
    <cellStyle name="標準 2" xfId="1" xr:uid="{00000000-0005-0000-0000-000002000000}"/>
  </cellStyles>
  <dxfs count="122">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537882</xdr:rowOff>
    </xdr:from>
    <xdr:to>
      <xdr:col>23</xdr:col>
      <xdr:colOff>816428</xdr:colOff>
      <xdr:row>23</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8</xdr:row>
      <xdr:rowOff>171450</xdr:rowOff>
    </xdr:from>
    <xdr:to>
      <xdr:col>12</xdr:col>
      <xdr:colOff>495300</xdr:colOff>
      <xdr:row>10</xdr:row>
      <xdr:rowOff>85726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972175" y="2143125"/>
          <a:ext cx="2981325" cy="485776"/>
        </a:xfrm>
        <a:prstGeom prst="wedgeRectCallout">
          <a:avLst>
            <a:gd name="adj1" fmla="val -58285"/>
            <a:gd name="adj2" fmla="val -951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8</xdr:col>
      <xdr:colOff>238125</xdr:colOff>
      <xdr:row>15</xdr:row>
      <xdr:rowOff>9524</xdr:rowOff>
    </xdr:from>
    <xdr:to>
      <xdr:col>12</xdr:col>
      <xdr:colOff>45944</xdr:colOff>
      <xdr:row>16</xdr:row>
      <xdr:rowOff>190499</xdr:rowOff>
    </xdr:to>
    <xdr:sp macro="" textlink="">
      <xdr:nvSpPr>
        <xdr:cNvPr id="3" name="四角形吹き出し 1">
          <a:extLst>
            <a:ext uri="{FF2B5EF4-FFF2-40B4-BE49-F238E27FC236}">
              <a16:creationId xmlns:a16="http://schemas.microsoft.com/office/drawing/2014/main" id="{E356FB66-783D-4F36-986A-17A7F22C3996}"/>
            </a:ext>
          </a:extLst>
        </xdr:cNvPr>
        <xdr:cNvSpPr/>
      </xdr:nvSpPr>
      <xdr:spPr>
        <a:xfrm>
          <a:off x="5953125" y="4038599"/>
          <a:ext cx="2551019" cy="466725"/>
        </a:xfrm>
        <a:prstGeom prst="wedgeRectCallout">
          <a:avLst>
            <a:gd name="adj1" fmla="val -82220"/>
            <a:gd name="adj2" fmla="val -1410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押印は省略可能です</a:t>
          </a:r>
        </a:p>
      </xdr:txBody>
    </xdr:sp>
    <xdr:clientData fPrintsWithSheet="0"/>
  </xdr:twoCellAnchor>
  <xdr:twoCellAnchor>
    <xdr:from>
      <xdr:col>8</xdr:col>
      <xdr:colOff>247650</xdr:colOff>
      <xdr:row>20</xdr:row>
      <xdr:rowOff>276225</xdr:rowOff>
    </xdr:from>
    <xdr:to>
      <xdr:col>12</xdr:col>
      <xdr:colOff>561975</xdr:colOff>
      <xdr:row>24</xdr:row>
      <xdr:rowOff>66676</xdr:rowOff>
    </xdr:to>
    <xdr:sp macro="" textlink="">
      <xdr:nvSpPr>
        <xdr:cNvPr id="4" name="四角形吹き出し 1">
          <a:extLst>
            <a:ext uri="{FF2B5EF4-FFF2-40B4-BE49-F238E27FC236}">
              <a16:creationId xmlns:a16="http://schemas.microsoft.com/office/drawing/2014/main" id="{2CF57BE6-EBE1-4BEE-87EA-83A9B2127FDF}"/>
            </a:ext>
          </a:extLst>
        </xdr:cNvPr>
        <xdr:cNvSpPr/>
      </xdr:nvSpPr>
      <xdr:spPr>
        <a:xfrm>
          <a:off x="5962650" y="5734050"/>
          <a:ext cx="3057525" cy="828676"/>
        </a:xfrm>
        <a:prstGeom prst="wedgeRectCallout">
          <a:avLst>
            <a:gd name="adj1" fmla="val -64353"/>
            <a:gd name="adj2" fmla="val -8290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工事名、週休</a:t>
          </a:r>
          <a:r>
            <a:rPr kumimoji="1" lang="en-US" altLang="ja-JP" sz="1600" b="1">
              <a:solidFill>
                <a:srgbClr val="FF0000"/>
              </a:solidFill>
            </a:rPr>
            <a:t>2</a:t>
          </a:r>
          <a:r>
            <a:rPr kumimoji="1" lang="ja-JP" altLang="en-US" sz="1600" b="1">
              <a:solidFill>
                <a:srgbClr val="FF0000"/>
              </a:solidFill>
            </a:rPr>
            <a:t>日の実施については入力シートが反映されます</a:t>
          </a:r>
          <a:endParaRPr kumimoji="1" lang="en-US" altLang="ja-JP" sz="1600" b="1">
            <a:solidFill>
              <a:srgbClr val="FF0000"/>
            </a:solidFill>
          </a:endParaRPr>
        </a:p>
        <a:p>
          <a:pPr algn="l"/>
          <a:endParaRPr kumimoji="1" lang="en-US" altLang="ja-JP" sz="1600" b="1">
            <a:solidFill>
              <a:srgbClr val="FF0000"/>
            </a:solidFill>
          </a:endParaRPr>
        </a:p>
        <a:p>
          <a:pPr algn="l"/>
          <a:endParaRPr kumimoji="1" lang="ja-JP" altLang="en-US" sz="1600" b="1">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4</xdr:row>
      <xdr:rowOff>88046</xdr:rowOff>
    </xdr:from>
    <xdr:to>
      <xdr:col>12</xdr:col>
      <xdr:colOff>27214</xdr:colOff>
      <xdr:row>8</xdr:row>
      <xdr:rowOff>175292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a:p>
          <a:endParaRPr kumimoji="1" lang="ja-JP" altLang="en-US" sz="1100" b="1">
            <a:solidFill>
              <a:srgbClr val="FF0000"/>
            </a:solidFill>
          </a:endParaRPr>
        </a:p>
      </xdr:txBody>
    </xdr:sp>
    <xdr:clientData fPrintsWithSheet="0"/>
  </xdr:twoCellAnchor>
  <xdr:twoCellAnchor>
    <xdr:from>
      <xdr:col>23</xdr:col>
      <xdr:colOff>54428</xdr:colOff>
      <xdr:row>4</xdr:row>
      <xdr:rowOff>76841</xdr:rowOff>
    </xdr:from>
    <xdr:to>
      <xdr:col>24</xdr:col>
      <xdr:colOff>938892</xdr:colOff>
      <xdr:row>8</xdr:row>
      <xdr:rowOff>164087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4</xdr:row>
      <xdr:rowOff>89065</xdr:rowOff>
    </xdr:from>
    <xdr:to>
      <xdr:col>37</xdr:col>
      <xdr:colOff>952498</xdr:colOff>
      <xdr:row>8</xdr:row>
      <xdr:rowOff>179367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4</xdr:row>
      <xdr:rowOff>89065</xdr:rowOff>
    </xdr:from>
    <xdr:to>
      <xdr:col>50</xdr:col>
      <xdr:colOff>945078</xdr:colOff>
      <xdr:row>8</xdr:row>
      <xdr:rowOff>179367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4</xdr:row>
      <xdr:rowOff>89065</xdr:rowOff>
    </xdr:from>
    <xdr:to>
      <xdr:col>63</xdr:col>
      <xdr:colOff>886937</xdr:colOff>
      <xdr:row>8</xdr:row>
      <xdr:rowOff>179367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4</xdr:row>
      <xdr:rowOff>106383</xdr:rowOff>
    </xdr:from>
    <xdr:to>
      <xdr:col>76</xdr:col>
      <xdr:colOff>900544</xdr:colOff>
      <xdr:row>8</xdr:row>
      <xdr:rowOff>196685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4</xdr:row>
      <xdr:rowOff>106383</xdr:rowOff>
    </xdr:from>
    <xdr:to>
      <xdr:col>89</xdr:col>
      <xdr:colOff>945078</xdr:colOff>
      <xdr:row>8</xdr:row>
      <xdr:rowOff>196685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4</xdr:row>
      <xdr:rowOff>106383</xdr:rowOff>
    </xdr:from>
    <xdr:to>
      <xdr:col>102</xdr:col>
      <xdr:colOff>886938</xdr:colOff>
      <xdr:row>8</xdr:row>
      <xdr:rowOff>196685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4</xdr:row>
      <xdr:rowOff>106383</xdr:rowOff>
    </xdr:from>
    <xdr:to>
      <xdr:col>115</xdr:col>
      <xdr:colOff>900544</xdr:colOff>
      <xdr:row>8</xdr:row>
      <xdr:rowOff>196685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4</xdr:row>
      <xdr:rowOff>106383</xdr:rowOff>
    </xdr:from>
    <xdr:to>
      <xdr:col>129</xdr:col>
      <xdr:colOff>9897</xdr:colOff>
      <xdr:row>8</xdr:row>
      <xdr:rowOff>196685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4</xdr:row>
      <xdr:rowOff>106383</xdr:rowOff>
    </xdr:from>
    <xdr:to>
      <xdr:col>141</xdr:col>
      <xdr:colOff>921574</xdr:colOff>
      <xdr:row>8</xdr:row>
      <xdr:rowOff>196685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4</xdr:row>
      <xdr:rowOff>106383</xdr:rowOff>
    </xdr:from>
    <xdr:to>
      <xdr:col>154</xdr:col>
      <xdr:colOff>935181</xdr:colOff>
      <xdr:row>8</xdr:row>
      <xdr:rowOff>196685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4</xdr:row>
      <xdr:rowOff>106383</xdr:rowOff>
    </xdr:from>
    <xdr:to>
      <xdr:col>167</xdr:col>
      <xdr:colOff>910442</xdr:colOff>
      <xdr:row>8</xdr:row>
      <xdr:rowOff>196685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4</xdr:row>
      <xdr:rowOff>106383</xdr:rowOff>
    </xdr:from>
    <xdr:to>
      <xdr:col>180</xdr:col>
      <xdr:colOff>852301</xdr:colOff>
      <xdr:row>8</xdr:row>
      <xdr:rowOff>196685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191</xdr:col>
      <xdr:colOff>102671</xdr:colOff>
      <xdr:row>4</xdr:row>
      <xdr:rowOff>106383</xdr:rowOff>
    </xdr:from>
    <xdr:to>
      <xdr:col>193</xdr:col>
      <xdr:colOff>865908</xdr:colOff>
      <xdr:row>8</xdr:row>
      <xdr:rowOff>196685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4</xdr:row>
      <xdr:rowOff>106383</xdr:rowOff>
    </xdr:from>
    <xdr:to>
      <xdr:col>207</xdr:col>
      <xdr:colOff>9896</xdr:colOff>
      <xdr:row>8</xdr:row>
      <xdr:rowOff>196685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4</xdr:row>
      <xdr:rowOff>106383</xdr:rowOff>
    </xdr:from>
    <xdr:to>
      <xdr:col>219</xdr:col>
      <xdr:colOff>921574</xdr:colOff>
      <xdr:row>8</xdr:row>
      <xdr:rowOff>196685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4</xdr:row>
      <xdr:rowOff>106383</xdr:rowOff>
    </xdr:from>
    <xdr:to>
      <xdr:col>232</xdr:col>
      <xdr:colOff>921574</xdr:colOff>
      <xdr:row>8</xdr:row>
      <xdr:rowOff>196685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endParaRPr kumimoji="1" lang="en-US" altLang="ja-JP" sz="1100" b="1">
            <a:solidFill>
              <a:srgbClr val="FF0000"/>
            </a:solidFill>
          </a:endParaRPr>
        </a:p>
        <a:p>
          <a:endParaRPr kumimoji="1" lang="ja-JP" altLang="en-US" sz="1100" b="1">
            <a:solidFill>
              <a:srgbClr val="FF0000"/>
            </a:solidFill>
          </a:endParaRPr>
        </a:p>
      </xdr:txBody>
    </xdr:sp>
    <xdr:clientData fPrintsWithSheet="0"/>
  </xdr:twoCellAnchor>
  <xdr:twoCellAnchor>
    <xdr:from>
      <xdr:col>243</xdr:col>
      <xdr:colOff>104346</xdr:colOff>
      <xdr:row>3</xdr:row>
      <xdr:rowOff>184824</xdr:rowOff>
    </xdr:from>
    <xdr:to>
      <xdr:col>245</xdr:col>
      <xdr:colOff>865545</xdr:colOff>
      <xdr:row>8</xdr:row>
      <xdr:rowOff>84626</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6040405" y="991648"/>
          <a:ext cx="1848169" cy="9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4</xdr:row>
      <xdr:rowOff>106383</xdr:rowOff>
    </xdr:from>
    <xdr:to>
      <xdr:col>258</xdr:col>
      <xdr:colOff>921574</xdr:colOff>
      <xdr:row>8</xdr:row>
      <xdr:rowOff>196685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8</xdr:row>
      <xdr:rowOff>268941</xdr:rowOff>
    </xdr:from>
    <xdr:to>
      <xdr:col>9</xdr:col>
      <xdr:colOff>44822</xdr:colOff>
      <xdr:row>47</xdr:row>
      <xdr:rowOff>56029</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21</xdr:col>
      <xdr:colOff>142474</xdr:colOff>
      <xdr:row>8</xdr:row>
      <xdr:rowOff>268941</xdr:rowOff>
    </xdr:from>
    <xdr:to>
      <xdr:col>22</xdr:col>
      <xdr:colOff>44822</xdr:colOff>
      <xdr:row>47</xdr:row>
      <xdr:rowOff>56029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8</xdr:row>
      <xdr:rowOff>268941</xdr:rowOff>
    </xdr:from>
    <xdr:to>
      <xdr:col>35</xdr:col>
      <xdr:colOff>44822</xdr:colOff>
      <xdr:row>47</xdr:row>
      <xdr:rowOff>56029</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8</xdr:row>
      <xdr:rowOff>268941</xdr:rowOff>
    </xdr:from>
    <xdr:to>
      <xdr:col>48</xdr:col>
      <xdr:colOff>44822</xdr:colOff>
      <xdr:row>47</xdr:row>
      <xdr:rowOff>56029</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8</xdr:row>
      <xdr:rowOff>268941</xdr:rowOff>
    </xdr:from>
    <xdr:to>
      <xdr:col>61</xdr:col>
      <xdr:colOff>44822</xdr:colOff>
      <xdr:row>47</xdr:row>
      <xdr:rowOff>56029</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8</xdr:row>
      <xdr:rowOff>268941</xdr:rowOff>
    </xdr:from>
    <xdr:to>
      <xdr:col>74</xdr:col>
      <xdr:colOff>44822</xdr:colOff>
      <xdr:row>47</xdr:row>
      <xdr:rowOff>56029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8</xdr:row>
      <xdr:rowOff>268941</xdr:rowOff>
    </xdr:from>
    <xdr:to>
      <xdr:col>87</xdr:col>
      <xdr:colOff>44822</xdr:colOff>
      <xdr:row>47</xdr:row>
      <xdr:rowOff>56029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8</xdr:row>
      <xdr:rowOff>268941</xdr:rowOff>
    </xdr:from>
    <xdr:to>
      <xdr:col>100</xdr:col>
      <xdr:colOff>44822</xdr:colOff>
      <xdr:row>47</xdr:row>
      <xdr:rowOff>56029</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8</xdr:row>
      <xdr:rowOff>268941</xdr:rowOff>
    </xdr:from>
    <xdr:to>
      <xdr:col>113</xdr:col>
      <xdr:colOff>44822</xdr:colOff>
      <xdr:row>47</xdr:row>
      <xdr:rowOff>56029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8</xdr:row>
      <xdr:rowOff>268941</xdr:rowOff>
    </xdr:from>
    <xdr:to>
      <xdr:col>126</xdr:col>
      <xdr:colOff>44822</xdr:colOff>
      <xdr:row>47</xdr:row>
      <xdr:rowOff>56029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8</xdr:row>
      <xdr:rowOff>268941</xdr:rowOff>
    </xdr:from>
    <xdr:to>
      <xdr:col>139</xdr:col>
      <xdr:colOff>44822</xdr:colOff>
      <xdr:row>47</xdr:row>
      <xdr:rowOff>56029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8</xdr:row>
      <xdr:rowOff>268941</xdr:rowOff>
    </xdr:from>
    <xdr:to>
      <xdr:col>152</xdr:col>
      <xdr:colOff>44822</xdr:colOff>
      <xdr:row>47</xdr:row>
      <xdr:rowOff>56029</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8</xdr:row>
      <xdr:rowOff>268941</xdr:rowOff>
    </xdr:from>
    <xdr:to>
      <xdr:col>165</xdr:col>
      <xdr:colOff>44822</xdr:colOff>
      <xdr:row>47</xdr:row>
      <xdr:rowOff>56029</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8</xdr:row>
      <xdr:rowOff>268941</xdr:rowOff>
    </xdr:from>
    <xdr:to>
      <xdr:col>178</xdr:col>
      <xdr:colOff>44822</xdr:colOff>
      <xdr:row>47</xdr:row>
      <xdr:rowOff>56029</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8</xdr:row>
      <xdr:rowOff>268941</xdr:rowOff>
    </xdr:from>
    <xdr:to>
      <xdr:col>191</xdr:col>
      <xdr:colOff>44822</xdr:colOff>
      <xdr:row>47</xdr:row>
      <xdr:rowOff>56029</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8</xdr:row>
      <xdr:rowOff>268941</xdr:rowOff>
    </xdr:from>
    <xdr:to>
      <xdr:col>204</xdr:col>
      <xdr:colOff>44822</xdr:colOff>
      <xdr:row>47</xdr:row>
      <xdr:rowOff>56029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8</xdr:row>
      <xdr:rowOff>268941</xdr:rowOff>
    </xdr:from>
    <xdr:to>
      <xdr:col>217</xdr:col>
      <xdr:colOff>44822</xdr:colOff>
      <xdr:row>47</xdr:row>
      <xdr:rowOff>56029</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8</xdr:row>
      <xdr:rowOff>268941</xdr:rowOff>
    </xdr:from>
    <xdr:to>
      <xdr:col>230</xdr:col>
      <xdr:colOff>44822</xdr:colOff>
      <xdr:row>47</xdr:row>
      <xdr:rowOff>56029</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8</xdr:row>
      <xdr:rowOff>268941</xdr:rowOff>
    </xdr:from>
    <xdr:to>
      <xdr:col>243</xdr:col>
      <xdr:colOff>44822</xdr:colOff>
      <xdr:row>47</xdr:row>
      <xdr:rowOff>56029</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8</xdr:row>
      <xdr:rowOff>268941</xdr:rowOff>
    </xdr:from>
    <xdr:to>
      <xdr:col>256</xdr:col>
      <xdr:colOff>44822</xdr:colOff>
      <xdr:row>47</xdr:row>
      <xdr:rowOff>56029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xdr:col>
      <xdr:colOff>299358</xdr:colOff>
      <xdr:row>3</xdr:row>
      <xdr:rowOff>65635</xdr:rowOff>
    </xdr:from>
    <xdr:to>
      <xdr:col>23</xdr:col>
      <xdr:colOff>27215</xdr:colOff>
      <xdr:row>7</xdr:row>
      <xdr:rowOff>242528</xdr:rowOff>
    </xdr:to>
    <xdr:sp macro="" textlink="">
      <xdr:nvSpPr>
        <xdr:cNvPr id="81" name="テキスト ボックス 80">
          <a:extLst>
            <a:ext uri="{FF2B5EF4-FFF2-40B4-BE49-F238E27FC236}">
              <a16:creationId xmlns:a16="http://schemas.microsoft.com/office/drawing/2014/main" id="{BBF5A246-9968-4C03-A0F2-DD7600AE7590}"/>
            </a:ext>
          </a:extLst>
        </xdr:cNvPr>
        <xdr:cNvSpPr txBox="1"/>
      </xdr:nvSpPr>
      <xdr:spPr>
        <a:xfrm>
          <a:off x="8569299" y="872459"/>
          <a:ext cx="1845769"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a:p>
          <a:r>
            <a:rPr kumimoji="1" lang="en-US" altLang="ja-JP" sz="1100" b="1">
              <a:solidFill>
                <a:srgbClr val="FF0000"/>
              </a:solidFill>
            </a:rPr>
            <a:t>	</a:t>
          </a:r>
          <a:endParaRPr kumimoji="1" lang="ja-JP" altLang="en-US" sz="1100" b="1">
            <a:solidFill>
              <a:srgbClr val="FF0000"/>
            </a:solidFill>
          </a:endParaRPr>
        </a:p>
      </xdr:txBody>
    </xdr:sp>
    <xdr:clientData fPrintsWithSheet="0"/>
  </xdr:twoCellAnchor>
  <xdr:twoCellAnchor>
    <xdr:from>
      <xdr:col>21</xdr:col>
      <xdr:colOff>142474</xdr:colOff>
      <xdr:row>8</xdr:row>
      <xdr:rowOff>268941</xdr:rowOff>
    </xdr:from>
    <xdr:to>
      <xdr:col>22</xdr:col>
      <xdr:colOff>44822</xdr:colOff>
      <xdr:row>47</xdr:row>
      <xdr:rowOff>56029</xdr:rowOff>
    </xdr:to>
    <xdr:sp macro="" textlink="">
      <xdr:nvSpPr>
        <xdr:cNvPr id="82" name="テキスト ボックス 81">
          <a:extLst>
            <a:ext uri="{FF2B5EF4-FFF2-40B4-BE49-F238E27FC236}">
              <a16:creationId xmlns:a16="http://schemas.microsoft.com/office/drawing/2014/main" id="{4EEE6F58-8662-4538-88C6-F4056788CF52}"/>
            </a:ext>
          </a:extLst>
        </xdr:cNvPr>
        <xdr:cNvSpPr txBox="1"/>
      </xdr:nvSpPr>
      <xdr:spPr>
        <a:xfrm>
          <a:off x="3683533" y="2140323"/>
          <a:ext cx="406613"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8</xdr:col>
      <xdr:colOff>142474</xdr:colOff>
      <xdr:row>5</xdr:row>
      <xdr:rowOff>168088</xdr:rowOff>
    </xdr:from>
    <xdr:to>
      <xdr:col>9</xdr:col>
      <xdr:colOff>44821</xdr:colOff>
      <xdr:row>43</xdr:row>
      <xdr:rowOff>33618</xdr:rowOff>
    </xdr:to>
    <xdr:sp macro="" textlink="">
      <xdr:nvSpPr>
        <xdr:cNvPr id="83" name="テキスト ボックス 82">
          <a:extLst>
            <a:ext uri="{FF2B5EF4-FFF2-40B4-BE49-F238E27FC236}">
              <a16:creationId xmlns:a16="http://schemas.microsoft.com/office/drawing/2014/main" id="{CC8C0E4B-25AA-4B0A-A9D5-9BA7F4A6F69C}"/>
            </a:ext>
          </a:extLst>
        </xdr:cNvPr>
        <xdr:cNvSpPr txBox="1"/>
      </xdr:nvSpPr>
      <xdr:spPr>
        <a:xfrm>
          <a:off x="3683533" y="1355912"/>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10</xdr:col>
      <xdr:colOff>54428</xdr:colOff>
      <xdr:row>4</xdr:row>
      <xdr:rowOff>76841</xdr:rowOff>
    </xdr:from>
    <xdr:to>
      <xdr:col>11</xdr:col>
      <xdr:colOff>938892</xdr:colOff>
      <xdr:row>8</xdr:row>
      <xdr:rowOff>164087</xdr:rowOff>
    </xdr:to>
    <xdr:sp macro="" textlink="">
      <xdr:nvSpPr>
        <xdr:cNvPr id="84" name="テキスト ボックス 83">
          <a:extLst>
            <a:ext uri="{FF2B5EF4-FFF2-40B4-BE49-F238E27FC236}">
              <a16:creationId xmlns:a16="http://schemas.microsoft.com/office/drawing/2014/main" id="{454D3991-E57C-46BC-BF1E-EDCDFE6FCBB7}"/>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8</xdr:col>
      <xdr:colOff>142474</xdr:colOff>
      <xdr:row>8</xdr:row>
      <xdr:rowOff>268941</xdr:rowOff>
    </xdr:from>
    <xdr:to>
      <xdr:col>9</xdr:col>
      <xdr:colOff>44822</xdr:colOff>
      <xdr:row>47</xdr:row>
      <xdr:rowOff>56029</xdr:rowOff>
    </xdr:to>
    <xdr:sp macro="" textlink="">
      <xdr:nvSpPr>
        <xdr:cNvPr id="85" name="テキスト ボックス 84">
          <a:extLst>
            <a:ext uri="{FF2B5EF4-FFF2-40B4-BE49-F238E27FC236}">
              <a16:creationId xmlns:a16="http://schemas.microsoft.com/office/drawing/2014/main" id="{B680DDD2-FC8C-4C6A-B1B7-06F5202F0A8E}"/>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xdr:col>
      <xdr:colOff>142474</xdr:colOff>
      <xdr:row>8</xdr:row>
      <xdr:rowOff>268941</xdr:rowOff>
    </xdr:from>
    <xdr:to>
      <xdr:col>9</xdr:col>
      <xdr:colOff>44822</xdr:colOff>
      <xdr:row>47</xdr:row>
      <xdr:rowOff>56029</xdr:rowOff>
    </xdr:to>
    <xdr:sp macro="" textlink="">
      <xdr:nvSpPr>
        <xdr:cNvPr id="87" name="テキスト ボックス 86">
          <a:extLst>
            <a:ext uri="{FF2B5EF4-FFF2-40B4-BE49-F238E27FC236}">
              <a16:creationId xmlns:a16="http://schemas.microsoft.com/office/drawing/2014/main" id="{4CD56F5A-9589-4420-9DE3-7DB1547B6FCE}"/>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36</xdr:col>
      <xdr:colOff>54428</xdr:colOff>
      <xdr:row>4</xdr:row>
      <xdr:rowOff>76841</xdr:rowOff>
    </xdr:from>
    <xdr:to>
      <xdr:col>37</xdr:col>
      <xdr:colOff>938892</xdr:colOff>
      <xdr:row>8</xdr:row>
      <xdr:rowOff>164087</xdr:rowOff>
    </xdr:to>
    <xdr:sp macro="" textlink="">
      <xdr:nvSpPr>
        <xdr:cNvPr id="94" name="テキスト ボックス 93">
          <a:extLst>
            <a:ext uri="{FF2B5EF4-FFF2-40B4-BE49-F238E27FC236}">
              <a16:creationId xmlns:a16="http://schemas.microsoft.com/office/drawing/2014/main" id="{7B37DDDC-9EC9-4159-8E61-05F89419CA93}"/>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34</xdr:col>
      <xdr:colOff>142474</xdr:colOff>
      <xdr:row>8</xdr:row>
      <xdr:rowOff>268941</xdr:rowOff>
    </xdr:from>
    <xdr:to>
      <xdr:col>35</xdr:col>
      <xdr:colOff>44822</xdr:colOff>
      <xdr:row>47</xdr:row>
      <xdr:rowOff>56029</xdr:rowOff>
    </xdr:to>
    <xdr:sp macro="" textlink="">
      <xdr:nvSpPr>
        <xdr:cNvPr id="95" name="テキスト ボックス 94">
          <a:extLst>
            <a:ext uri="{FF2B5EF4-FFF2-40B4-BE49-F238E27FC236}">
              <a16:creationId xmlns:a16="http://schemas.microsoft.com/office/drawing/2014/main" id="{48202FD8-9990-4662-BAC2-F2B1B97A8A95}"/>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xdr:col>
      <xdr:colOff>112059</xdr:colOff>
      <xdr:row>4</xdr:row>
      <xdr:rowOff>67235</xdr:rowOff>
    </xdr:from>
    <xdr:to>
      <xdr:col>37</xdr:col>
      <xdr:colOff>822829</xdr:colOff>
      <xdr:row>6</xdr:row>
      <xdr:rowOff>212910</xdr:rowOff>
    </xdr:to>
    <xdr:sp macro="" textlink="">
      <xdr:nvSpPr>
        <xdr:cNvPr id="96" name="テキスト ボックス 95">
          <a:extLst>
            <a:ext uri="{FF2B5EF4-FFF2-40B4-BE49-F238E27FC236}">
              <a16:creationId xmlns:a16="http://schemas.microsoft.com/office/drawing/2014/main" id="{73438DEE-4953-4EA8-BDD5-4500340BB940}"/>
            </a:ext>
          </a:extLst>
        </xdr:cNvPr>
        <xdr:cNvSpPr txBox="1"/>
      </xdr:nvSpPr>
      <xdr:spPr>
        <a:xfrm>
          <a:off x="16595912" y="1064559"/>
          <a:ext cx="1797741" cy="52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0">
            <a:solidFill>
              <a:srgbClr val="FF0000"/>
            </a:solidFill>
          </a:endParaRPr>
        </a:p>
      </xdr:txBody>
    </xdr:sp>
    <xdr:clientData fPrintsWithSheet="0"/>
  </xdr:twoCellAnchor>
  <xdr:twoCellAnchor>
    <xdr:from>
      <xdr:col>34</xdr:col>
      <xdr:colOff>142474</xdr:colOff>
      <xdr:row>8</xdr:row>
      <xdr:rowOff>268941</xdr:rowOff>
    </xdr:from>
    <xdr:to>
      <xdr:col>35</xdr:col>
      <xdr:colOff>44822</xdr:colOff>
      <xdr:row>47</xdr:row>
      <xdr:rowOff>56029</xdr:rowOff>
    </xdr:to>
    <xdr:sp macro="" textlink="">
      <xdr:nvSpPr>
        <xdr:cNvPr id="97" name="テキスト ボックス 96">
          <a:extLst>
            <a:ext uri="{FF2B5EF4-FFF2-40B4-BE49-F238E27FC236}">
              <a16:creationId xmlns:a16="http://schemas.microsoft.com/office/drawing/2014/main" id="{C7F16FCB-408B-4F7B-8F9B-EA2E7D73CAA0}"/>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62</xdr:col>
      <xdr:colOff>54428</xdr:colOff>
      <xdr:row>4</xdr:row>
      <xdr:rowOff>76841</xdr:rowOff>
    </xdr:from>
    <xdr:to>
      <xdr:col>63</xdr:col>
      <xdr:colOff>938892</xdr:colOff>
      <xdr:row>8</xdr:row>
      <xdr:rowOff>164087</xdr:rowOff>
    </xdr:to>
    <xdr:sp macro="" textlink="">
      <xdr:nvSpPr>
        <xdr:cNvPr id="98" name="テキスト ボックス 97">
          <a:extLst>
            <a:ext uri="{FF2B5EF4-FFF2-40B4-BE49-F238E27FC236}">
              <a16:creationId xmlns:a16="http://schemas.microsoft.com/office/drawing/2014/main" id="{125DF353-0411-4C82-935C-9A1AD4D1105A}"/>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60</xdr:col>
      <xdr:colOff>142474</xdr:colOff>
      <xdr:row>8</xdr:row>
      <xdr:rowOff>268941</xdr:rowOff>
    </xdr:from>
    <xdr:to>
      <xdr:col>61</xdr:col>
      <xdr:colOff>44822</xdr:colOff>
      <xdr:row>47</xdr:row>
      <xdr:rowOff>56029</xdr:rowOff>
    </xdr:to>
    <xdr:sp macro="" textlink="">
      <xdr:nvSpPr>
        <xdr:cNvPr id="99" name="テキスト ボックス 98">
          <a:extLst>
            <a:ext uri="{FF2B5EF4-FFF2-40B4-BE49-F238E27FC236}">
              <a16:creationId xmlns:a16="http://schemas.microsoft.com/office/drawing/2014/main" id="{40C7B727-EEB4-43E3-A4C9-84C7DFF1ACE0}"/>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61</xdr:col>
      <xdr:colOff>100854</xdr:colOff>
      <xdr:row>4</xdr:row>
      <xdr:rowOff>11205</xdr:rowOff>
    </xdr:from>
    <xdr:to>
      <xdr:col>64</xdr:col>
      <xdr:colOff>4803</xdr:colOff>
      <xdr:row>8</xdr:row>
      <xdr:rowOff>63233</xdr:rowOff>
    </xdr:to>
    <xdr:sp macro="" textlink="">
      <xdr:nvSpPr>
        <xdr:cNvPr id="100" name="テキスト ボックス 99">
          <a:extLst>
            <a:ext uri="{FF2B5EF4-FFF2-40B4-BE49-F238E27FC236}">
              <a16:creationId xmlns:a16="http://schemas.microsoft.com/office/drawing/2014/main" id="{5A9C5410-821B-4CBB-8567-D415972C9C48}"/>
            </a:ext>
          </a:extLst>
        </xdr:cNvPr>
        <xdr:cNvSpPr txBox="1"/>
      </xdr:nvSpPr>
      <xdr:spPr>
        <a:xfrm>
          <a:off x="29023236" y="1008529"/>
          <a:ext cx="1954626" cy="926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60</xdr:col>
      <xdr:colOff>142474</xdr:colOff>
      <xdr:row>8</xdr:row>
      <xdr:rowOff>268941</xdr:rowOff>
    </xdr:from>
    <xdr:to>
      <xdr:col>61</xdr:col>
      <xdr:colOff>44822</xdr:colOff>
      <xdr:row>47</xdr:row>
      <xdr:rowOff>56029</xdr:rowOff>
    </xdr:to>
    <xdr:sp macro="" textlink="">
      <xdr:nvSpPr>
        <xdr:cNvPr id="101" name="テキスト ボックス 100">
          <a:extLst>
            <a:ext uri="{FF2B5EF4-FFF2-40B4-BE49-F238E27FC236}">
              <a16:creationId xmlns:a16="http://schemas.microsoft.com/office/drawing/2014/main" id="{134EA9D8-EF69-4DE4-A284-24DF2742410A}"/>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49</xdr:col>
      <xdr:colOff>54428</xdr:colOff>
      <xdr:row>4</xdr:row>
      <xdr:rowOff>76841</xdr:rowOff>
    </xdr:from>
    <xdr:to>
      <xdr:col>50</xdr:col>
      <xdr:colOff>938892</xdr:colOff>
      <xdr:row>8</xdr:row>
      <xdr:rowOff>164087</xdr:rowOff>
    </xdr:to>
    <xdr:sp macro="" textlink="">
      <xdr:nvSpPr>
        <xdr:cNvPr id="102" name="テキスト ボックス 101">
          <a:extLst>
            <a:ext uri="{FF2B5EF4-FFF2-40B4-BE49-F238E27FC236}">
              <a16:creationId xmlns:a16="http://schemas.microsoft.com/office/drawing/2014/main" id="{1AF33DA5-1B8B-4D38-B4C0-95D112605F34}"/>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47</xdr:col>
      <xdr:colOff>142474</xdr:colOff>
      <xdr:row>8</xdr:row>
      <xdr:rowOff>268941</xdr:rowOff>
    </xdr:from>
    <xdr:to>
      <xdr:col>48</xdr:col>
      <xdr:colOff>44822</xdr:colOff>
      <xdr:row>47</xdr:row>
      <xdr:rowOff>56029</xdr:rowOff>
    </xdr:to>
    <xdr:sp macro="" textlink="">
      <xdr:nvSpPr>
        <xdr:cNvPr id="103" name="テキスト ボックス 102">
          <a:extLst>
            <a:ext uri="{FF2B5EF4-FFF2-40B4-BE49-F238E27FC236}">
              <a16:creationId xmlns:a16="http://schemas.microsoft.com/office/drawing/2014/main" id="{24F75271-69B5-42A1-9F65-78AF01507DD7}"/>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xdr:col>
      <xdr:colOff>381000</xdr:colOff>
      <xdr:row>4</xdr:row>
      <xdr:rowOff>100851</xdr:rowOff>
    </xdr:from>
    <xdr:to>
      <xdr:col>47</xdr:col>
      <xdr:colOff>228920</xdr:colOff>
      <xdr:row>8</xdr:row>
      <xdr:rowOff>52026</xdr:rowOff>
    </xdr:to>
    <xdr:sp macro="" textlink="">
      <xdr:nvSpPr>
        <xdr:cNvPr id="104" name="テキスト ボックス 103">
          <a:extLst>
            <a:ext uri="{FF2B5EF4-FFF2-40B4-BE49-F238E27FC236}">
              <a16:creationId xmlns:a16="http://schemas.microsoft.com/office/drawing/2014/main" id="{2E7CA200-FD80-4738-85F7-B7295935B646}"/>
            </a:ext>
          </a:extLst>
        </xdr:cNvPr>
        <xdr:cNvSpPr txBox="1"/>
      </xdr:nvSpPr>
      <xdr:spPr>
        <a:xfrm>
          <a:off x="20663647" y="1098175"/>
          <a:ext cx="1764126" cy="82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0">
            <a:solidFill>
              <a:srgbClr val="FF0000"/>
            </a:solidFill>
          </a:endParaRPr>
        </a:p>
      </xdr:txBody>
    </xdr:sp>
    <xdr:clientData fPrintsWithSheet="0"/>
  </xdr:twoCellAnchor>
  <xdr:twoCellAnchor>
    <xdr:from>
      <xdr:col>47</xdr:col>
      <xdr:colOff>142474</xdr:colOff>
      <xdr:row>8</xdr:row>
      <xdr:rowOff>268941</xdr:rowOff>
    </xdr:from>
    <xdr:to>
      <xdr:col>48</xdr:col>
      <xdr:colOff>44822</xdr:colOff>
      <xdr:row>47</xdr:row>
      <xdr:rowOff>56029</xdr:rowOff>
    </xdr:to>
    <xdr:sp macro="" textlink="">
      <xdr:nvSpPr>
        <xdr:cNvPr id="105" name="テキスト ボックス 104">
          <a:extLst>
            <a:ext uri="{FF2B5EF4-FFF2-40B4-BE49-F238E27FC236}">
              <a16:creationId xmlns:a16="http://schemas.microsoft.com/office/drawing/2014/main" id="{29688675-6B6A-456C-9D45-5363485FFD4E}"/>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88</xdr:col>
      <xdr:colOff>54428</xdr:colOff>
      <xdr:row>4</xdr:row>
      <xdr:rowOff>89647</xdr:rowOff>
    </xdr:from>
    <xdr:to>
      <xdr:col>89</xdr:col>
      <xdr:colOff>938892</xdr:colOff>
      <xdr:row>8</xdr:row>
      <xdr:rowOff>164087</xdr:rowOff>
    </xdr:to>
    <xdr:sp macro="" textlink="">
      <xdr:nvSpPr>
        <xdr:cNvPr id="106" name="テキスト ボックス 105">
          <a:extLst>
            <a:ext uri="{FF2B5EF4-FFF2-40B4-BE49-F238E27FC236}">
              <a16:creationId xmlns:a16="http://schemas.microsoft.com/office/drawing/2014/main" id="{5BB020C8-3C55-454F-83B5-2CC379B61246}"/>
            </a:ext>
          </a:extLst>
        </xdr:cNvPr>
        <xdr:cNvSpPr txBox="1"/>
      </xdr:nvSpPr>
      <xdr:spPr>
        <a:xfrm>
          <a:off x="41538604" y="1086971"/>
          <a:ext cx="1848170" cy="94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86</xdr:col>
      <xdr:colOff>142474</xdr:colOff>
      <xdr:row>8</xdr:row>
      <xdr:rowOff>268941</xdr:rowOff>
    </xdr:from>
    <xdr:to>
      <xdr:col>87</xdr:col>
      <xdr:colOff>44822</xdr:colOff>
      <xdr:row>47</xdr:row>
      <xdr:rowOff>56029</xdr:rowOff>
    </xdr:to>
    <xdr:sp macro="" textlink="">
      <xdr:nvSpPr>
        <xdr:cNvPr id="107" name="テキスト ボックス 106">
          <a:extLst>
            <a:ext uri="{FF2B5EF4-FFF2-40B4-BE49-F238E27FC236}">
              <a16:creationId xmlns:a16="http://schemas.microsoft.com/office/drawing/2014/main" id="{2317A294-3B70-4006-AD5A-0AF414763266}"/>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84</xdr:col>
      <xdr:colOff>89648</xdr:colOff>
      <xdr:row>8</xdr:row>
      <xdr:rowOff>67236</xdr:rowOff>
    </xdr:from>
    <xdr:to>
      <xdr:col>86</xdr:col>
      <xdr:colOff>150479</xdr:colOff>
      <xdr:row>13</xdr:row>
      <xdr:rowOff>40822</xdr:rowOff>
    </xdr:to>
    <xdr:sp macro="" textlink="">
      <xdr:nvSpPr>
        <xdr:cNvPr id="108" name="テキスト ボックス 107">
          <a:extLst>
            <a:ext uri="{FF2B5EF4-FFF2-40B4-BE49-F238E27FC236}">
              <a16:creationId xmlns:a16="http://schemas.microsoft.com/office/drawing/2014/main" id="{A4D17371-AF18-4C83-AD73-B45FF2139F6D}"/>
            </a:ext>
          </a:extLst>
        </xdr:cNvPr>
        <xdr:cNvSpPr txBox="1"/>
      </xdr:nvSpPr>
      <xdr:spPr>
        <a:xfrm>
          <a:off x="39030089" y="1938618"/>
          <a:ext cx="1977037" cy="101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a:p>
          <a:endParaRPr kumimoji="1" lang="ja-JP" altLang="en-US" sz="1100" b="1" i="0">
            <a:solidFill>
              <a:srgbClr val="FF0000"/>
            </a:solidFill>
          </a:endParaRPr>
        </a:p>
      </xdr:txBody>
    </xdr:sp>
    <xdr:clientData fPrintsWithSheet="0"/>
  </xdr:twoCellAnchor>
  <xdr:twoCellAnchor>
    <xdr:from>
      <xdr:col>86</xdr:col>
      <xdr:colOff>142474</xdr:colOff>
      <xdr:row>8</xdr:row>
      <xdr:rowOff>268941</xdr:rowOff>
    </xdr:from>
    <xdr:to>
      <xdr:col>87</xdr:col>
      <xdr:colOff>44822</xdr:colOff>
      <xdr:row>47</xdr:row>
      <xdr:rowOff>56029</xdr:rowOff>
    </xdr:to>
    <xdr:sp macro="" textlink="">
      <xdr:nvSpPr>
        <xdr:cNvPr id="109" name="テキスト ボックス 108">
          <a:extLst>
            <a:ext uri="{FF2B5EF4-FFF2-40B4-BE49-F238E27FC236}">
              <a16:creationId xmlns:a16="http://schemas.microsoft.com/office/drawing/2014/main" id="{62E97E2B-C885-4FCA-8529-7C0D09E8F9BA}"/>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101</xdr:col>
      <xdr:colOff>54428</xdr:colOff>
      <xdr:row>4</xdr:row>
      <xdr:rowOff>76841</xdr:rowOff>
    </xdr:from>
    <xdr:to>
      <xdr:col>102</xdr:col>
      <xdr:colOff>938892</xdr:colOff>
      <xdr:row>8</xdr:row>
      <xdr:rowOff>164087</xdr:rowOff>
    </xdr:to>
    <xdr:sp macro="" textlink="">
      <xdr:nvSpPr>
        <xdr:cNvPr id="110" name="テキスト ボックス 109">
          <a:extLst>
            <a:ext uri="{FF2B5EF4-FFF2-40B4-BE49-F238E27FC236}">
              <a16:creationId xmlns:a16="http://schemas.microsoft.com/office/drawing/2014/main" id="{4451BB3E-B477-4865-8448-09DA6BB63DD5}"/>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99</xdr:col>
      <xdr:colOff>142474</xdr:colOff>
      <xdr:row>8</xdr:row>
      <xdr:rowOff>268941</xdr:rowOff>
    </xdr:from>
    <xdr:to>
      <xdr:col>100</xdr:col>
      <xdr:colOff>44822</xdr:colOff>
      <xdr:row>47</xdr:row>
      <xdr:rowOff>56029</xdr:rowOff>
    </xdr:to>
    <xdr:sp macro="" textlink="">
      <xdr:nvSpPr>
        <xdr:cNvPr id="111" name="テキスト ボックス 110">
          <a:extLst>
            <a:ext uri="{FF2B5EF4-FFF2-40B4-BE49-F238E27FC236}">
              <a16:creationId xmlns:a16="http://schemas.microsoft.com/office/drawing/2014/main" id="{E5576474-1A70-4A19-862D-C6BBB9B29836}"/>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98</xdr:col>
      <xdr:colOff>243328</xdr:colOff>
      <xdr:row>5</xdr:row>
      <xdr:rowOff>0</xdr:rowOff>
    </xdr:from>
    <xdr:to>
      <xdr:col>100</xdr:col>
      <xdr:colOff>94450</xdr:colOff>
      <xdr:row>8</xdr:row>
      <xdr:rowOff>175292</xdr:rowOff>
    </xdr:to>
    <xdr:sp macro="" textlink="">
      <xdr:nvSpPr>
        <xdr:cNvPr id="112" name="テキスト ボックス 111">
          <a:extLst>
            <a:ext uri="{FF2B5EF4-FFF2-40B4-BE49-F238E27FC236}">
              <a16:creationId xmlns:a16="http://schemas.microsoft.com/office/drawing/2014/main" id="{E270FB8F-7031-4C66-B077-CFD41AC75515}"/>
            </a:ext>
          </a:extLst>
        </xdr:cNvPr>
        <xdr:cNvSpPr txBox="1"/>
      </xdr:nvSpPr>
      <xdr:spPr>
        <a:xfrm>
          <a:off x="45828857" y="1187824"/>
          <a:ext cx="1845769" cy="8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a:p>
          <a:endParaRPr kumimoji="1" lang="ja-JP" altLang="en-US" sz="1100" b="1">
            <a:solidFill>
              <a:srgbClr val="FF0000"/>
            </a:solidFill>
          </a:endParaRPr>
        </a:p>
      </xdr:txBody>
    </xdr:sp>
    <xdr:clientData fPrintsWithSheet="0"/>
  </xdr:twoCellAnchor>
  <xdr:twoCellAnchor>
    <xdr:from>
      <xdr:col>99</xdr:col>
      <xdr:colOff>142474</xdr:colOff>
      <xdr:row>8</xdr:row>
      <xdr:rowOff>268941</xdr:rowOff>
    </xdr:from>
    <xdr:to>
      <xdr:col>100</xdr:col>
      <xdr:colOff>44822</xdr:colOff>
      <xdr:row>47</xdr:row>
      <xdr:rowOff>56029</xdr:rowOff>
    </xdr:to>
    <xdr:sp macro="" textlink="">
      <xdr:nvSpPr>
        <xdr:cNvPr id="113" name="テキスト ボックス 112">
          <a:extLst>
            <a:ext uri="{FF2B5EF4-FFF2-40B4-BE49-F238E27FC236}">
              <a16:creationId xmlns:a16="http://schemas.microsoft.com/office/drawing/2014/main" id="{75F5AB6D-579D-4956-9A97-865448A66A6A}"/>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114</xdr:col>
      <xdr:colOff>54428</xdr:colOff>
      <xdr:row>4</xdr:row>
      <xdr:rowOff>76841</xdr:rowOff>
    </xdr:from>
    <xdr:to>
      <xdr:col>115</xdr:col>
      <xdr:colOff>938892</xdr:colOff>
      <xdr:row>8</xdr:row>
      <xdr:rowOff>164087</xdr:rowOff>
    </xdr:to>
    <xdr:sp macro="" textlink="">
      <xdr:nvSpPr>
        <xdr:cNvPr id="114" name="テキスト ボックス 113">
          <a:extLst>
            <a:ext uri="{FF2B5EF4-FFF2-40B4-BE49-F238E27FC236}">
              <a16:creationId xmlns:a16="http://schemas.microsoft.com/office/drawing/2014/main" id="{9D6F3373-FB0A-478B-86FB-671893277D7E}"/>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112</xdr:col>
      <xdr:colOff>142474</xdr:colOff>
      <xdr:row>8</xdr:row>
      <xdr:rowOff>268941</xdr:rowOff>
    </xdr:from>
    <xdr:to>
      <xdr:col>113</xdr:col>
      <xdr:colOff>44822</xdr:colOff>
      <xdr:row>47</xdr:row>
      <xdr:rowOff>56029</xdr:rowOff>
    </xdr:to>
    <xdr:sp macro="" textlink="">
      <xdr:nvSpPr>
        <xdr:cNvPr id="115" name="テキスト ボックス 114">
          <a:extLst>
            <a:ext uri="{FF2B5EF4-FFF2-40B4-BE49-F238E27FC236}">
              <a16:creationId xmlns:a16="http://schemas.microsoft.com/office/drawing/2014/main" id="{451B346E-1DD6-4CD3-9FCD-E3FBBFCCBB73}"/>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109</xdr:col>
      <xdr:colOff>8003</xdr:colOff>
      <xdr:row>4</xdr:row>
      <xdr:rowOff>99252</xdr:rowOff>
    </xdr:from>
    <xdr:to>
      <xdr:col>111</xdr:col>
      <xdr:colOff>1427949</xdr:colOff>
      <xdr:row>8</xdr:row>
      <xdr:rowOff>186498</xdr:rowOff>
    </xdr:to>
    <xdr:sp macro="" textlink="">
      <xdr:nvSpPr>
        <xdr:cNvPr id="116" name="テキスト ボックス 115">
          <a:extLst>
            <a:ext uri="{FF2B5EF4-FFF2-40B4-BE49-F238E27FC236}">
              <a16:creationId xmlns:a16="http://schemas.microsoft.com/office/drawing/2014/main" id="{1E127E43-8726-47F7-AAE1-6A9ED4A74F51}"/>
            </a:ext>
          </a:extLst>
        </xdr:cNvPr>
        <xdr:cNvSpPr txBox="1"/>
      </xdr:nvSpPr>
      <xdr:spPr>
        <a:xfrm>
          <a:off x="51386974" y="1096576"/>
          <a:ext cx="1845769"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a:p>
          <a:endParaRPr kumimoji="1" lang="ja-JP" altLang="en-US" sz="1100" b="1">
            <a:solidFill>
              <a:srgbClr val="FF0000"/>
            </a:solidFill>
          </a:endParaRPr>
        </a:p>
      </xdr:txBody>
    </xdr:sp>
    <xdr:clientData fPrintsWithSheet="0"/>
  </xdr:twoCellAnchor>
  <xdr:twoCellAnchor>
    <xdr:from>
      <xdr:col>112</xdr:col>
      <xdr:colOff>142474</xdr:colOff>
      <xdr:row>8</xdr:row>
      <xdr:rowOff>268941</xdr:rowOff>
    </xdr:from>
    <xdr:to>
      <xdr:col>113</xdr:col>
      <xdr:colOff>44822</xdr:colOff>
      <xdr:row>47</xdr:row>
      <xdr:rowOff>56029</xdr:rowOff>
    </xdr:to>
    <xdr:sp macro="" textlink="">
      <xdr:nvSpPr>
        <xdr:cNvPr id="117" name="テキスト ボックス 116">
          <a:extLst>
            <a:ext uri="{FF2B5EF4-FFF2-40B4-BE49-F238E27FC236}">
              <a16:creationId xmlns:a16="http://schemas.microsoft.com/office/drawing/2014/main" id="{16F69667-88F4-4E97-A78C-CC49DB8F92CD}"/>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127</xdr:col>
      <xdr:colOff>54428</xdr:colOff>
      <xdr:row>4</xdr:row>
      <xdr:rowOff>76841</xdr:rowOff>
    </xdr:from>
    <xdr:to>
      <xdr:col>128</xdr:col>
      <xdr:colOff>938892</xdr:colOff>
      <xdr:row>8</xdr:row>
      <xdr:rowOff>164087</xdr:rowOff>
    </xdr:to>
    <xdr:sp macro="" textlink="">
      <xdr:nvSpPr>
        <xdr:cNvPr id="118" name="テキスト ボックス 117">
          <a:extLst>
            <a:ext uri="{FF2B5EF4-FFF2-40B4-BE49-F238E27FC236}">
              <a16:creationId xmlns:a16="http://schemas.microsoft.com/office/drawing/2014/main" id="{B1DEF161-E322-44B3-9264-26DB12BA849A}"/>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125</xdr:col>
      <xdr:colOff>142474</xdr:colOff>
      <xdr:row>8</xdr:row>
      <xdr:rowOff>268941</xdr:rowOff>
    </xdr:from>
    <xdr:to>
      <xdr:col>126</xdr:col>
      <xdr:colOff>44822</xdr:colOff>
      <xdr:row>47</xdr:row>
      <xdr:rowOff>56029</xdr:rowOff>
    </xdr:to>
    <xdr:sp macro="" textlink="">
      <xdr:nvSpPr>
        <xdr:cNvPr id="119" name="テキスト ボックス 118">
          <a:extLst>
            <a:ext uri="{FF2B5EF4-FFF2-40B4-BE49-F238E27FC236}">
              <a16:creationId xmlns:a16="http://schemas.microsoft.com/office/drawing/2014/main" id="{023A0271-D0D0-4CCC-A280-C9561DE8CC7C}"/>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124</xdr:col>
      <xdr:colOff>758798</xdr:colOff>
      <xdr:row>4</xdr:row>
      <xdr:rowOff>177693</xdr:rowOff>
    </xdr:from>
    <xdr:to>
      <xdr:col>127</xdr:col>
      <xdr:colOff>486654</xdr:colOff>
      <xdr:row>8</xdr:row>
      <xdr:rowOff>264939</xdr:rowOff>
    </xdr:to>
    <xdr:sp macro="" textlink="">
      <xdr:nvSpPr>
        <xdr:cNvPr id="120" name="テキスト ボックス 119">
          <a:extLst>
            <a:ext uri="{FF2B5EF4-FFF2-40B4-BE49-F238E27FC236}">
              <a16:creationId xmlns:a16="http://schemas.microsoft.com/office/drawing/2014/main" id="{49F51E07-E286-4904-A036-2952A0DB82D6}"/>
            </a:ext>
          </a:extLst>
        </xdr:cNvPr>
        <xdr:cNvSpPr txBox="1"/>
      </xdr:nvSpPr>
      <xdr:spPr>
        <a:xfrm>
          <a:off x="58782857" y="1175017"/>
          <a:ext cx="1845768"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a:p>
          <a:endParaRPr kumimoji="1" lang="ja-JP" altLang="en-US" sz="1100" b="1">
            <a:solidFill>
              <a:srgbClr val="FF0000"/>
            </a:solidFill>
          </a:endParaRPr>
        </a:p>
      </xdr:txBody>
    </xdr:sp>
    <xdr:clientData fPrintsWithSheet="0"/>
  </xdr:twoCellAnchor>
  <xdr:twoCellAnchor>
    <xdr:from>
      <xdr:col>125</xdr:col>
      <xdr:colOff>142474</xdr:colOff>
      <xdr:row>8</xdr:row>
      <xdr:rowOff>268941</xdr:rowOff>
    </xdr:from>
    <xdr:to>
      <xdr:col>126</xdr:col>
      <xdr:colOff>44822</xdr:colOff>
      <xdr:row>47</xdr:row>
      <xdr:rowOff>56029</xdr:rowOff>
    </xdr:to>
    <xdr:sp macro="" textlink="">
      <xdr:nvSpPr>
        <xdr:cNvPr id="121" name="テキスト ボックス 120">
          <a:extLst>
            <a:ext uri="{FF2B5EF4-FFF2-40B4-BE49-F238E27FC236}">
              <a16:creationId xmlns:a16="http://schemas.microsoft.com/office/drawing/2014/main" id="{151B5D7C-17B6-4DC2-988A-35D7DFFCF5BE}"/>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140</xdr:col>
      <xdr:colOff>54428</xdr:colOff>
      <xdr:row>4</xdr:row>
      <xdr:rowOff>76841</xdr:rowOff>
    </xdr:from>
    <xdr:to>
      <xdr:col>141</xdr:col>
      <xdr:colOff>938892</xdr:colOff>
      <xdr:row>8</xdr:row>
      <xdr:rowOff>164087</xdr:rowOff>
    </xdr:to>
    <xdr:sp macro="" textlink="">
      <xdr:nvSpPr>
        <xdr:cNvPr id="122" name="テキスト ボックス 121">
          <a:extLst>
            <a:ext uri="{FF2B5EF4-FFF2-40B4-BE49-F238E27FC236}">
              <a16:creationId xmlns:a16="http://schemas.microsoft.com/office/drawing/2014/main" id="{2FD723C9-2C8D-44C8-BCFA-CFF6DFAEEA15}"/>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138</xdr:col>
      <xdr:colOff>142474</xdr:colOff>
      <xdr:row>8</xdr:row>
      <xdr:rowOff>268941</xdr:rowOff>
    </xdr:from>
    <xdr:to>
      <xdr:col>139</xdr:col>
      <xdr:colOff>44822</xdr:colOff>
      <xdr:row>47</xdr:row>
      <xdr:rowOff>56029</xdr:rowOff>
    </xdr:to>
    <xdr:sp macro="" textlink="">
      <xdr:nvSpPr>
        <xdr:cNvPr id="123" name="テキスト ボックス 122">
          <a:extLst>
            <a:ext uri="{FF2B5EF4-FFF2-40B4-BE49-F238E27FC236}">
              <a16:creationId xmlns:a16="http://schemas.microsoft.com/office/drawing/2014/main" id="{D06E43C2-4EFA-4B47-9C23-93C930190795}"/>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136</xdr:col>
      <xdr:colOff>131268</xdr:colOff>
      <xdr:row>4</xdr:row>
      <xdr:rowOff>88046</xdr:rowOff>
    </xdr:from>
    <xdr:to>
      <xdr:col>138</xdr:col>
      <xdr:colOff>60831</xdr:colOff>
      <xdr:row>8</xdr:row>
      <xdr:rowOff>175292</xdr:rowOff>
    </xdr:to>
    <xdr:sp macro="" textlink="">
      <xdr:nvSpPr>
        <xdr:cNvPr id="124" name="テキスト ボックス 123">
          <a:extLst>
            <a:ext uri="{FF2B5EF4-FFF2-40B4-BE49-F238E27FC236}">
              <a16:creationId xmlns:a16="http://schemas.microsoft.com/office/drawing/2014/main" id="{7D596FE8-10D6-4B9C-BC3A-4F23A22C9595}"/>
            </a:ext>
          </a:extLst>
        </xdr:cNvPr>
        <xdr:cNvSpPr txBox="1"/>
      </xdr:nvSpPr>
      <xdr:spPr>
        <a:xfrm>
          <a:off x="63948768" y="1085370"/>
          <a:ext cx="1845769"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a:p>
          <a:endParaRPr kumimoji="1" lang="ja-JP" altLang="en-US" sz="1100" b="1">
            <a:solidFill>
              <a:srgbClr val="FF0000"/>
            </a:solidFill>
          </a:endParaRPr>
        </a:p>
      </xdr:txBody>
    </xdr:sp>
    <xdr:clientData fPrintsWithSheet="0"/>
  </xdr:twoCellAnchor>
  <xdr:twoCellAnchor>
    <xdr:from>
      <xdr:col>138</xdr:col>
      <xdr:colOff>142474</xdr:colOff>
      <xdr:row>8</xdr:row>
      <xdr:rowOff>268941</xdr:rowOff>
    </xdr:from>
    <xdr:to>
      <xdr:col>139</xdr:col>
      <xdr:colOff>44822</xdr:colOff>
      <xdr:row>47</xdr:row>
      <xdr:rowOff>56029</xdr:rowOff>
    </xdr:to>
    <xdr:sp macro="" textlink="">
      <xdr:nvSpPr>
        <xdr:cNvPr id="125" name="テキスト ボックス 124">
          <a:extLst>
            <a:ext uri="{FF2B5EF4-FFF2-40B4-BE49-F238E27FC236}">
              <a16:creationId xmlns:a16="http://schemas.microsoft.com/office/drawing/2014/main" id="{47A910A4-809D-45BC-8E05-71D3A51F24D3}"/>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153</xdr:col>
      <xdr:colOff>54428</xdr:colOff>
      <xdr:row>4</xdr:row>
      <xdr:rowOff>76841</xdr:rowOff>
    </xdr:from>
    <xdr:to>
      <xdr:col>154</xdr:col>
      <xdr:colOff>938892</xdr:colOff>
      <xdr:row>8</xdr:row>
      <xdr:rowOff>164087</xdr:rowOff>
    </xdr:to>
    <xdr:sp macro="" textlink="">
      <xdr:nvSpPr>
        <xdr:cNvPr id="126" name="テキスト ボックス 125">
          <a:extLst>
            <a:ext uri="{FF2B5EF4-FFF2-40B4-BE49-F238E27FC236}">
              <a16:creationId xmlns:a16="http://schemas.microsoft.com/office/drawing/2014/main" id="{B26559CB-4507-464E-AAC5-7C0F51EE34A8}"/>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151</xdr:col>
      <xdr:colOff>142474</xdr:colOff>
      <xdr:row>8</xdr:row>
      <xdr:rowOff>268941</xdr:rowOff>
    </xdr:from>
    <xdr:to>
      <xdr:col>152</xdr:col>
      <xdr:colOff>44822</xdr:colOff>
      <xdr:row>47</xdr:row>
      <xdr:rowOff>56029</xdr:rowOff>
    </xdr:to>
    <xdr:sp macro="" textlink="">
      <xdr:nvSpPr>
        <xdr:cNvPr id="127" name="テキスト ボックス 126">
          <a:extLst>
            <a:ext uri="{FF2B5EF4-FFF2-40B4-BE49-F238E27FC236}">
              <a16:creationId xmlns:a16="http://schemas.microsoft.com/office/drawing/2014/main" id="{98A70104-AE0D-485E-8454-27065ABD673A}"/>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149</xdr:col>
      <xdr:colOff>64034</xdr:colOff>
      <xdr:row>1</xdr:row>
      <xdr:rowOff>291353</xdr:rowOff>
    </xdr:from>
    <xdr:to>
      <xdr:col>150</xdr:col>
      <xdr:colOff>1483980</xdr:colOff>
      <xdr:row>7</xdr:row>
      <xdr:rowOff>130469</xdr:rowOff>
    </xdr:to>
    <xdr:sp macro="" textlink="">
      <xdr:nvSpPr>
        <xdr:cNvPr id="128" name="テキスト ボックス 127">
          <a:extLst>
            <a:ext uri="{FF2B5EF4-FFF2-40B4-BE49-F238E27FC236}">
              <a16:creationId xmlns:a16="http://schemas.microsoft.com/office/drawing/2014/main" id="{7FFDEA88-8AEF-4EE3-B1B0-7F93E587B992}"/>
            </a:ext>
          </a:extLst>
        </xdr:cNvPr>
        <xdr:cNvSpPr txBox="1"/>
      </xdr:nvSpPr>
      <xdr:spPr>
        <a:xfrm>
          <a:off x="70100799" y="526677"/>
          <a:ext cx="1845769" cy="1195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151</xdr:col>
      <xdr:colOff>142474</xdr:colOff>
      <xdr:row>8</xdr:row>
      <xdr:rowOff>268941</xdr:rowOff>
    </xdr:from>
    <xdr:to>
      <xdr:col>152</xdr:col>
      <xdr:colOff>44822</xdr:colOff>
      <xdr:row>47</xdr:row>
      <xdr:rowOff>56029</xdr:rowOff>
    </xdr:to>
    <xdr:sp macro="" textlink="">
      <xdr:nvSpPr>
        <xdr:cNvPr id="129" name="テキスト ボックス 128">
          <a:extLst>
            <a:ext uri="{FF2B5EF4-FFF2-40B4-BE49-F238E27FC236}">
              <a16:creationId xmlns:a16="http://schemas.microsoft.com/office/drawing/2014/main" id="{D2816361-DA61-443D-9859-4591057E8F3C}"/>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166</xdr:col>
      <xdr:colOff>54428</xdr:colOff>
      <xdr:row>4</xdr:row>
      <xdr:rowOff>76841</xdr:rowOff>
    </xdr:from>
    <xdr:to>
      <xdr:col>167</xdr:col>
      <xdr:colOff>938892</xdr:colOff>
      <xdr:row>8</xdr:row>
      <xdr:rowOff>164087</xdr:rowOff>
    </xdr:to>
    <xdr:sp macro="" textlink="">
      <xdr:nvSpPr>
        <xdr:cNvPr id="130" name="テキスト ボックス 129">
          <a:extLst>
            <a:ext uri="{FF2B5EF4-FFF2-40B4-BE49-F238E27FC236}">
              <a16:creationId xmlns:a16="http://schemas.microsoft.com/office/drawing/2014/main" id="{15DDED71-46F2-4AE6-B795-3C86FCD4DADA}"/>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164</xdr:col>
      <xdr:colOff>142474</xdr:colOff>
      <xdr:row>8</xdr:row>
      <xdr:rowOff>268941</xdr:rowOff>
    </xdr:from>
    <xdr:to>
      <xdr:col>165</xdr:col>
      <xdr:colOff>44822</xdr:colOff>
      <xdr:row>47</xdr:row>
      <xdr:rowOff>56029</xdr:rowOff>
    </xdr:to>
    <xdr:sp macro="" textlink="">
      <xdr:nvSpPr>
        <xdr:cNvPr id="131" name="テキスト ボックス 130">
          <a:extLst>
            <a:ext uri="{FF2B5EF4-FFF2-40B4-BE49-F238E27FC236}">
              <a16:creationId xmlns:a16="http://schemas.microsoft.com/office/drawing/2014/main" id="{D0D20BAB-8A08-460A-AEE4-87492C1F5FB4}"/>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163</xdr:col>
      <xdr:colOff>108857</xdr:colOff>
      <xdr:row>4</xdr:row>
      <xdr:rowOff>76840</xdr:rowOff>
    </xdr:from>
    <xdr:to>
      <xdr:col>164</xdr:col>
      <xdr:colOff>464243</xdr:colOff>
      <xdr:row>8</xdr:row>
      <xdr:rowOff>164086</xdr:rowOff>
    </xdr:to>
    <xdr:sp macro="" textlink="">
      <xdr:nvSpPr>
        <xdr:cNvPr id="132" name="テキスト ボックス 131">
          <a:extLst>
            <a:ext uri="{FF2B5EF4-FFF2-40B4-BE49-F238E27FC236}">
              <a16:creationId xmlns:a16="http://schemas.microsoft.com/office/drawing/2014/main" id="{EFC9F8A1-3E8E-419A-878C-B906227C1E4E}"/>
            </a:ext>
          </a:extLst>
        </xdr:cNvPr>
        <xdr:cNvSpPr txBox="1"/>
      </xdr:nvSpPr>
      <xdr:spPr>
        <a:xfrm>
          <a:off x="76790710" y="1074164"/>
          <a:ext cx="1845768"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a:p>
          <a:endParaRPr kumimoji="1" lang="ja-JP" altLang="en-US" sz="1100" b="1">
            <a:solidFill>
              <a:srgbClr val="FF0000"/>
            </a:solidFill>
          </a:endParaRPr>
        </a:p>
      </xdr:txBody>
    </xdr:sp>
    <xdr:clientData fPrintsWithSheet="0"/>
  </xdr:twoCellAnchor>
  <xdr:twoCellAnchor>
    <xdr:from>
      <xdr:col>164</xdr:col>
      <xdr:colOff>142474</xdr:colOff>
      <xdr:row>8</xdr:row>
      <xdr:rowOff>268941</xdr:rowOff>
    </xdr:from>
    <xdr:to>
      <xdr:col>165</xdr:col>
      <xdr:colOff>44822</xdr:colOff>
      <xdr:row>47</xdr:row>
      <xdr:rowOff>56029</xdr:rowOff>
    </xdr:to>
    <xdr:sp macro="" textlink="">
      <xdr:nvSpPr>
        <xdr:cNvPr id="133" name="テキスト ボックス 132">
          <a:extLst>
            <a:ext uri="{FF2B5EF4-FFF2-40B4-BE49-F238E27FC236}">
              <a16:creationId xmlns:a16="http://schemas.microsoft.com/office/drawing/2014/main" id="{3BB1B68D-12F2-419D-AE2E-EC3684562728}"/>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179</xdr:col>
      <xdr:colOff>54428</xdr:colOff>
      <xdr:row>4</xdr:row>
      <xdr:rowOff>76841</xdr:rowOff>
    </xdr:from>
    <xdr:to>
      <xdr:col>180</xdr:col>
      <xdr:colOff>938892</xdr:colOff>
      <xdr:row>8</xdr:row>
      <xdr:rowOff>164087</xdr:rowOff>
    </xdr:to>
    <xdr:sp macro="" textlink="">
      <xdr:nvSpPr>
        <xdr:cNvPr id="134" name="テキスト ボックス 133">
          <a:extLst>
            <a:ext uri="{FF2B5EF4-FFF2-40B4-BE49-F238E27FC236}">
              <a16:creationId xmlns:a16="http://schemas.microsoft.com/office/drawing/2014/main" id="{7A2B437C-F20B-458D-99FE-A2475A537979}"/>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177</xdr:col>
      <xdr:colOff>142474</xdr:colOff>
      <xdr:row>8</xdr:row>
      <xdr:rowOff>268941</xdr:rowOff>
    </xdr:from>
    <xdr:to>
      <xdr:col>178</xdr:col>
      <xdr:colOff>44822</xdr:colOff>
      <xdr:row>47</xdr:row>
      <xdr:rowOff>56029</xdr:rowOff>
    </xdr:to>
    <xdr:sp macro="" textlink="">
      <xdr:nvSpPr>
        <xdr:cNvPr id="135" name="テキスト ボックス 134">
          <a:extLst>
            <a:ext uri="{FF2B5EF4-FFF2-40B4-BE49-F238E27FC236}">
              <a16:creationId xmlns:a16="http://schemas.microsoft.com/office/drawing/2014/main" id="{75D66EF8-0D00-4902-9693-EAF1F174BBD6}"/>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179</xdr:col>
      <xdr:colOff>108857</xdr:colOff>
      <xdr:row>4</xdr:row>
      <xdr:rowOff>88046</xdr:rowOff>
    </xdr:from>
    <xdr:to>
      <xdr:col>181</xdr:col>
      <xdr:colOff>27214</xdr:colOff>
      <xdr:row>8</xdr:row>
      <xdr:rowOff>175292</xdr:rowOff>
    </xdr:to>
    <xdr:sp macro="" textlink="">
      <xdr:nvSpPr>
        <xdr:cNvPr id="136" name="テキスト ボックス 135">
          <a:extLst>
            <a:ext uri="{FF2B5EF4-FFF2-40B4-BE49-F238E27FC236}">
              <a16:creationId xmlns:a16="http://schemas.microsoft.com/office/drawing/2014/main" id="{029A0D15-2A31-4ECF-9D05-A217470AA2F8}"/>
            </a:ext>
          </a:extLst>
        </xdr:cNvPr>
        <xdr:cNvSpPr txBox="1"/>
      </xdr:nvSpPr>
      <xdr:spPr>
        <a:xfrm>
          <a:off x="10496710" y="1085370"/>
          <a:ext cx="1845769"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a:p>
          <a:endParaRPr kumimoji="1" lang="ja-JP" altLang="en-US" sz="1100" b="1">
            <a:solidFill>
              <a:srgbClr val="FF0000"/>
            </a:solidFill>
          </a:endParaRPr>
        </a:p>
      </xdr:txBody>
    </xdr:sp>
    <xdr:clientData fPrintsWithSheet="0"/>
  </xdr:twoCellAnchor>
  <xdr:twoCellAnchor>
    <xdr:from>
      <xdr:col>177</xdr:col>
      <xdr:colOff>142474</xdr:colOff>
      <xdr:row>8</xdr:row>
      <xdr:rowOff>268941</xdr:rowOff>
    </xdr:from>
    <xdr:to>
      <xdr:col>178</xdr:col>
      <xdr:colOff>44822</xdr:colOff>
      <xdr:row>47</xdr:row>
      <xdr:rowOff>56029</xdr:rowOff>
    </xdr:to>
    <xdr:sp macro="" textlink="">
      <xdr:nvSpPr>
        <xdr:cNvPr id="137" name="テキスト ボックス 136">
          <a:extLst>
            <a:ext uri="{FF2B5EF4-FFF2-40B4-BE49-F238E27FC236}">
              <a16:creationId xmlns:a16="http://schemas.microsoft.com/office/drawing/2014/main" id="{7E172468-4396-471E-82F2-99B3934DA68C}"/>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192</xdr:col>
      <xdr:colOff>54428</xdr:colOff>
      <xdr:row>4</xdr:row>
      <xdr:rowOff>76841</xdr:rowOff>
    </xdr:from>
    <xdr:to>
      <xdr:col>193</xdr:col>
      <xdr:colOff>938892</xdr:colOff>
      <xdr:row>8</xdr:row>
      <xdr:rowOff>164087</xdr:rowOff>
    </xdr:to>
    <xdr:sp macro="" textlink="">
      <xdr:nvSpPr>
        <xdr:cNvPr id="138" name="テキスト ボックス 137">
          <a:extLst>
            <a:ext uri="{FF2B5EF4-FFF2-40B4-BE49-F238E27FC236}">
              <a16:creationId xmlns:a16="http://schemas.microsoft.com/office/drawing/2014/main" id="{5DB62B11-7292-4854-82CD-F16927ED2BFD}"/>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190</xdr:col>
      <xdr:colOff>142474</xdr:colOff>
      <xdr:row>8</xdr:row>
      <xdr:rowOff>268941</xdr:rowOff>
    </xdr:from>
    <xdr:to>
      <xdr:col>191</xdr:col>
      <xdr:colOff>44822</xdr:colOff>
      <xdr:row>47</xdr:row>
      <xdr:rowOff>56029</xdr:rowOff>
    </xdr:to>
    <xdr:sp macro="" textlink="">
      <xdr:nvSpPr>
        <xdr:cNvPr id="139" name="テキスト ボックス 138">
          <a:extLst>
            <a:ext uri="{FF2B5EF4-FFF2-40B4-BE49-F238E27FC236}">
              <a16:creationId xmlns:a16="http://schemas.microsoft.com/office/drawing/2014/main" id="{1634488E-E2D0-4125-9846-9B1C85808672}"/>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192</xdr:col>
      <xdr:colOff>108857</xdr:colOff>
      <xdr:row>4</xdr:row>
      <xdr:rowOff>88046</xdr:rowOff>
    </xdr:from>
    <xdr:to>
      <xdr:col>194</xdr:col>
      <xdr:colOff>27214</xdr:colOff>
      <xdr:row>8</xdr:row>
      <xdr:rowOff>175292</xdr:rowOff>
    </xdr:to>
    <xdr:sp macro="" textlink="">
      <xdr:nvSpPr>
        <xdr:cNvPr id="140" name="テキスト ボックス 139">
          <a:extLst>
            <a:ext uri="{FF2B5EF4-FFF2-40B4-BE49-F238E27FC236}">
              <a16:creationId xmlns:a16="http://schemas.microsoft.com/office/drawing/2014/main" id="{430F7A96-974D-46A7-A8A9-E6C3778FE771}"/>
            </a:ext>
          </a:extLst>
        </xdr:cNvPr>
        <xdr:cNvSpPr txBox="1"/>
      </xdr:nvSpPr>
      <xdr:spPr>
        <a:xfrm>
          <a:off x="10496710" y="1085370"/>
          <a:ext cx="1845769"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190</xdr:col>
      <xdr:colOff>142474</xdr:colOff>
      <xdr:row>8</xdr:row>
      <xdr:rowOff>268941</xdr:rowOff>
    </xdr:from>
    <xdr:to>
      <xdr:col>191</xdr:col>
      <xdr:colOff>44822</xdr:colOff>
      <xdr:row>47</xdr:row>
      <xdr:rowOff>56029</xdr:rowOff>
    </xdr:to>
    <xdr:sp macro="" textlink="">
      <xdr:nvSpPr>
        <xdr:cNvPr id="141" name="テキスト ボックス 140">
          <a:extLst>
            <a:ext uri="{FF2B5EF4-FFF2-40B4-BE49-F238E27FC236}">
              <a16:creationId xmlns:a16="http://schemas.microsoft.com/office/drawing/2014/main" id="{E863F75C-796B-4835-979E-2F79949398D7}"/>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205</xdr:col>
      <xdr:colOff>54428</xdr:colOff>
      <xdr:row>4</xdr:row>
      <xdr:rowOff>76841</xdr:rowOff>
    </xdr:from>
    <xdr:to>
      <xdr:col>206</xdr:col>
      <xdr:colOff>938892</xdr:colOff>
      <xdr:row>8</xdr:row>
      <xdr:rowOff>164087</xdr:rowOff>
    </xdr:to>
    <xdr:sp macro="" textlink="">
      <xdr:nvSpPr>
        <xdr:cNvPr id="142" name="テキスト ボックス 141">
          <a:extLst>
            <a:ext uri="{FF2B5EF4-FFF2-40B4-BE49-F238E27FC236}">
              <a16:creationId xmlns:a16="http://schemas.microsoft.com/office/drawing/2014/main" id="{55E3705A-1C59-4A8B-85B7-A17B078AA0D7}"/>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203</xdr:col>
      <xdr:colOff>142474</xdr:colOff>
      <xdr:row>8</xdr:row>
      <xdr:rowOff>268941</xdr:rowOff>
    </xdr:from>
    <xdr:to>
      <xdr:col>204</xdr:col>
      <xdr:colOff>44822</xdr:colOff>
      <xdr:row>47</xdr:row>
      <xdr:rowOff>56029</xdr:rowOff>
    </xdr:to>
    <xdr:sp macro="" textlink="">
      <xdr:nvSpPr>
        <xdr:cNvPr id="143" name="テキスト ボックス 142">
          <a:extLst>
            <a:ext uri="{FF2B5EF4-FFF2-40B4-BE49-F238E27FC236}">
              <a16:creationId xmlns:a16="http://schemas.microsoft.com/office/drawing/2014/main" id="{A30A81B7-9C3D-437F-9833-DAB1048F1E8E}"/>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205</xdr:col>
      <xdr:colOff>86444</xdr:colOff>
      <xdr:row>5</xdr:row>
      <xdr:rowOff>20810</xdr:rowOff>
    </xdr:from>
    <xdr:to>
      <xdr:col>207</xdr:col>
      <xdr:colOff>4801</xdr:colOff>
      <xdr:row>9</xdr:row>
      <xdr:rowOff>18409</xdr:rowOff>
    </xdr:to>
    <xdr:sp macro="" textlink="">
      <xdr:nvSpPr>
        <xdr:cNvPr id="144" name="テキスト ボックス 143">
          <a:extLst>
            <a:ext uri="{FF2B5EF4-FFF2-40B4-BE49-F238E27FC236}">
              <a16:creationId xmlns:a16="http://schemas.microsoft.com/office/drawing/2014/main" id="{E0DE4219-9A14-41DE-812A-2FB98C801557}"/>
            </a:ext>
          </a:extLst>
        </xdr:cNvPr>
        <xdr:cNvSpPr txBox="1"/>
      </xdr:nvSpPr>
      <xdr:spPr>
        <a:xfrm>
          <a:off x="97544003" y="1208634"/>
          <a:ext cx="1845769"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a:p>
          <a:endParaRPr kumimoji="1" lang="ja-JP" altLang="en-US" sz="1100" b="1">
            <a:solidFill>
              <a:srgbClr val="FF0000"/>
            </a:solidFill>
          </a:endParaRPr>
        </a:p>
      </xdr:txBody>
    </xdr:sp>
    <xdr:clientData fPrintsWithSheet="0"/>
  </xdr:twoCellAnchor>
  <xdr:twoCellAnchor>
    <xdr:from>
      <xdr:col>203</xdr:col>
      <xdr:colOff>142474</xdr:colOff>
      <xdr:row>8</xdr:row>
      <xdr:rowOff>268941</xdr:rowOff>
    </xdr:from>
    <xdr:to>
      <xdr:col>204</xdr:col>
      <xdr:colOff>44822</xdr:colOff>
      <xdr:row>47</xdr:row>
      <xdr:rowOff>56029</xdr:rowOff>
    </xdr:to>
    <xdr:sp macro="" textlink="">
      <xdr:nvSpPr>
        <xdr:cNvPr id="145" name="テキスト ボックス 144">
          <a:extLst>
            <a:ext uri="{FF2B5EF4-FFF2-40B4-BE49-F238E27FC236}">
              <a16:creationId xmlns:a16="http://schemas.microsoft.com/office/drawing/2014/main" id="{81E1C673-4670-46DD-9E2F-555277828D9A}"/>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228</xdr:col>
      <xdr:colOff>233722</xdr:colOff>
      <xdr:row>6</xdr:row>
      <xdr:rowOff>32018</xdr:rowOff>
    </xdr:from>
    <xdr:to>
      <xdr:col>230</xdr:col>
      <xdr:colOff>87245</xdr:colOff>
      <xdr:row>10</xdr:row>
      <xdr:rowOff>29617</xdr:rowOff>
    </xdr:to>
    <xdr:sp macro="" textlink="">
      <xdr:nvSpPr>
        <xdr:cNvPr id="150" name="テキスト ボックス 149">
          <a:extLst>
            <a:ext uri="{FF2B5EF4-FFF2-40B4-BE49-F238E27FC236}">
              <a16:creationId xmlns:a16="http://schemas.microsoft.com/office/drawing/2014/main" id="{12C8A8AA-B9D8-48C5-AC06-13CCB05AD03B}"/>
            </a:ext>
          </a:extLst>
        </xdr:cNvPr>
        <xdr:cNvSpPr txBox="1"/>
      </xdr:nvSpPr>
      <xdr:spPr>
        <a:xfrm>
          <a:off x="107955869" y="1410342"/>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229</xdr:col>
      <xdr:colOff>142474</xdr:colOff>
      <xdr:row>8</xdr:row>
      <xdr:rowOff>268941</xdr:rowOff>
    </xdr:from>
    <xdr:to>
      <xdr:col>230</xdr:col>
      <xdr:colOff>44822</xdr:colOff>
      <xdr:row>47</xdr:row>
      <xdr:rowOff>56029</xdr:rowOff>
    </xdr:to>
    <xdr:sp macro="" textlink="">
      <xdr:nvSpPr>
        <xdr:cNvPr id="151" name="テキスト ボックス 150">
          <a:extLst>
            <a:ext uri="{FF2B5EF4-FFF2-40B4-BE49-F238E27FC236}">
              <a16:creationId xmlns:a16="http://schemas.microsoft.com/office/drawing/2014/main" id="{4DC7EF2E-F770-4F9F-B746-605CE3DE8380}"/>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228</xdr:col>
      <xdr:colOff>736386</xdr:colOff>
      <xdr:row>7</xdr:row>
      <xdr:rowOff>144076</xdr:rowOff>
    </xdr:from>
    <xdr:to>
      <xdr:col>231</xdr:col>
      <xdr:colOff>464243</xdr:colOff>
      <xdr:row>11</xdr:row>
      <xdr:rowOff>164086</xdr:rowOff>
    </xdr:to>
    <xdr:sp macro="" textlink="">
      <xdr:nvSpPr>
        <xdr:cNvPr id="152" name="テキスト ボックス 151">
          <a:extLst>
            <a:ext uri="{FF2B5EF4-FFF2-40B4-BE49-F238E27FC236}">
              <a16:creationId xmlns:a16="http://schemas.microsoft.com/office/drawing/2014/main" id="{8F099BC1-7913-4A40-A467-24D00A48DD6D}"/>
            </a:ext>
          </a:extLst>
        </xdr:cNvPr>
        <xdr:cNvSpPr txBox="1"/>
      </xdr:nvSpPr>
      <xdr:spPr>
        <a:xfrm>
          <a:off x="108458533" y="1735311"/>
          <a:ext cx="1845769"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a:p>
          <a:endParaRPr kumimoji="1" lang="ja-JP" altLang="en-US" sz="1100" b="1">
            <a:solidFill>
              <a:srgbClr val="FF0000"/>
            </a:solidFill>
          </a:endParaRPr>
        </a:p>
      </xdr:txBody>
    </xdr:sp>
    <xdr:clientData fPrintsWithSheet="0"/>
  </xdr:twoCellAnchor>
  <xdr:twoCellAnchor>
    <xdr:from>
      <xdr:col>229</xdr:col>
      <xdr:colOff>142474</xdr:colOff>
      <xdr:row>8</xdr:row>
      <xdr:rowOff>268941</xdr:rowOff>
    </xdr:from>
    <xdr:to>
      <xdr:col>230</xdr:col>
      <xdr:colOff>44822</xdr:colOff>
      <xdr:row>47</xdr:row>
      <xdr:rowOff>56029</xdr:rowOff>
    </xdr:to>
    <xdr:sp macro="" textlink="">
      <xdr:nvSpPr>
        <xdr:cNvPr id="153" name="テキスト ボックス 152">
          <a:extLst>
            <a:ext uri="{FF2B5EF4-FFF2-40B4-BE49-F238E27FC236}">
              <a16:creationId xmlns:a16="http://schemas.microsoft.com/office/drawing/2014/main" id="{0D3AA857-CBFB-48FA-B0DD-F6982B93B85E}"/>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243</xdr:col>
      <xdr:colOff>76840</xdr:colOff>
      <xdr:row>4</xdr:row>
      <xdr:rowOff>121664</xdr:rowOff>
    </xdr:from>
    <xdr:to>
      <xdr:col>245</xdr:col>
      <xdr:colOff>838039</xdr:colOff>
      <xdr:row>8</xdr:row>
      <xdr:rowOff>208910</xdr:rowOff>
    </xdr:to>
    <xdr:sp macro="" textlink="">
      <xdr:nvSpPr>
        <xdr:cNvPr id="154" name="テキスト ボックス 153">
          <a:extLst>
            <a:ext uri="{FF2B5EF4-FFF2-40B4-BE49-F238E27FC236}">
              <a16:creationId xmlns:a16="http://schemas.microsoft.com/office/drawing/2014/main" id="{C17F2787-ECE8-4FAA-A300-AAD972462E29}"/>
            </a:ext>
          </a:extLst>
        </xdr:cNvPr>
        <xdr:cNvSpPr txBox="1"/>
      </xdr:nvSpPr>
      <xdr:spPr>
        <a:xfrm>
          <a:off x="116012899" y="1118988"/>
          <a:ext cx="1848169"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242</xdr:col>
      <xdr:colOff>142474</xdr:colOff>
      <xdr:row>8</xdr:row>
      <xdr:rowOff>268941</xdr:rowOff>
    </xdr:from>
    <xdr:to>
      <xdr:col>243</xdr:col>
      <xdr:colOff>44822</xdr:colOff>
      <xdr:row>47</xdr:row>
      <xdr:rowOff>56029</xdr:rowOff>
    </xdr:to>
    <xdr:sp macro="" textlink="">
      <xdr:nvSpPr>
        <xdr:cNvPr id="155" name="テキスト ボックス 154">
          <a:extLst>
            <a:ext uri="{FF2B5EF4-FFF2-40B4-BE49-F238E27FC236}">
              <a16:creationId xmlns:a16="http://schemas.microsoft.com/office/drawing/2014/main" id="{BFE79C38-4390-4DA2-AC39-63071BD73A41}"/>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481853</xdr:colOff>
      <xdr:row>3</xdr:row>
      <xdr:rowOff>112057</xdr:rowOff>
    </xdr:from>
    <xdr:to>
      <xdr:col>246</xdr:col>
      <xdr:colOff>27215</xdr:colOff>
      <xdr:row>8</xdr:row>
      <xdr:rowOff>29616</xdr:rowOff>
    </xdr:to>
    <xdr:sp macro="" textlink="">
      <xdr:nvSpPr>
        <xdr:cNvPr id="156" name="テキスト ボックス 155">
          <a:extLst>
            <a:ext uri="{FF2B5EF4-FFF2-40B4-BE49-F238E27FC236}">
              <a16:creationId xmlns:a16="http://schemas.microsoft.com/office/drawing/2014/main" id="{93766FA8-F2C8-4820-8E67-DD66A5821D6A}"/>
            </a:ext>
          </a:extLst>
        </xdr:cNvPr>
        <xdr:cNvSpPr txBox="1"/>
      </xdr:nvSpPr>
      <xdr:spPr>
        <a:xfrm>
          <a:off x="115913647" y="918881"/>
          <a:ext cx="2100303" cy="982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242</xdr:col>
      <xdr:colOff>142474</xdr:colOff>
      <xdr:row>8</xdr:row>
      <xdr:rowOff>268941</xdr:rowOff>
    </xdr:from>
    <xdr:to>
      <xdr:col>243</xdr:col>
      <xdr:colOff>44822</xdr:colOff>
      <xdr:row>47</xdr:row>
      <xdr:rowOff>56029</xdr:rowOff>
    </xdr:to>
    <xdr:sp macro="" textlink="">
      <xdr:nvSpPr>
        <xdr:cNvPr id="157" name="テキスト ボックス 156">
          <a:extLst>
            <a:ext uri="{FF2B5EF4-FFF2-40B4-BE49-F238E27FC236}">
              <a16:creationId xmlns:a16="http://schemas.microsoft.com/office/drawing/2014/main" id="{277246AC-5958-4DE6-A3BD-B48E13C425FF}"/>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twoCellAnchor>
    <xdr:from>
      <xdr:col>257</xdr:col>
      <xdr:colOff>54428</xdr:colOff>
      <xdr:row>4</xdr:row>
      <xdr:rowOff>76841</xdr:rowOff>
    </xdr:from>
    <xdr:to>
      <xdr:col>258</xdr:col>
      <xdr:colOff>938892</xdr:colOff>
      <xdr:row>8</xdr:row>
      <xdr:rowOff>164087</xdr:rowOff>
    </xdr:to>
    <xdr:sp macro="" textlink="">
      <xdr:nvSpPr>
        <xdr:cNvPr id="158" name="テキスト ボックス 157">
          <a:extLst>
            <a:ext uri="{FF2B5EF4-FFF2-40B4-BE49-F238E27FC236}">
              <a16:creationId xmlns:a16="http://schemas.microsoft.com/office/drawing/2014/main" id="{32A7C07C-6C70-4EA4-A46A-37406F120AC8}"/>
            </a:ext>
          </a:extLst>
        </xdr:cNvPr>
        <xdr:cNvSpPr txBox="1"/>
      </xdr:nvSpPr>
      <xdr:spPr>
        <a:xfrm>
          <a:off x="10442281" y="1074165"/>
          <a:ext cx="184817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255</xdr:col>
      <xdr:colOff>142474</xdr:colOff>
      <xdr:row>8</xdr:row>
      <xdr:rowOff>268941</xdr:rowOff>
    </xdr:from>
    <xdr:to>
      <xdr:col>256</xdr:col>
      <xdr:colOff>44822</xdr:colOff>
      <xdr:row>47</xdr:row>
      <xdr:rowOff>56029</xdr:rowOff>
    </xdr:to>
    <xdr:sp macro="" textlink="">
      <xdr:nvSpPr>
        <xdr:cNvPr id="159" name="テキスト ボックス 158">
          <a:extLst>
            <a:ext uri="{FF2B5EF4-FFF2-40B4-BE49-F238E27FC236}">
              <a16:creationId xmlns:a16="http://schemas.microsoft.com/office/drawing/2014/main" id="{05840574-0266-4030-9354-7C998F52C0F4}"/>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257</xdr:col>
      <xdr:colOff>108857</xdr:colOff>
      <xdr:row>4</xdr:row>
      <xdr:rowOff>88046</xdr:rowOff>
    </xdr:from>
    <xdr:to>
      <xdr:col>259</xdr:col>
      <xdr:colOff>27214</xdr:colOff>
      <xdr:row>8</xdr:row>
      <xdr:rowOff>175292</xdr:rowOff>
    </xdr:to>
    <xdr:sp macro="" textlink="">
      <xdr:nvSpPr>
        <xdr:cNvPr id="160" name="テキスト ボックス 159">
          <a:extLst>
            <a:ext uri="{FF2B5EF4-FFF2-40B4-BE49-F238E27FC236}">
              <a16:creationId xmlns:a16="http://schemas.microsoft.com/office/drawing/2014/main" id="{32521DD5-BD51-456F-AE33-3B7B2DA83A6F}"/>
            </a:ext>
          </a:extLst>
        </xdr:cNvPr>
        <xdr:cNvSpPr txBox="1"/>
      </xdr:nvSpPr>
      <xdr:spPr>
        <a:xfrm>
          <a:off x="10496710" y="1085370"/>
          <a:ext cx="1845769"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fPrintsWithSheet="0"/>
  </xdr:twoCellAnchor>
  <xdr:twoCellAnchor>
    <xdr:from>
      <xdr:col>255</xdr:col>
      <xdr:colOff>142474</xdr:colOff>
      <xdr:row>8</xdr:row>
      <xdr:rowOff>268941</xdr:rowOff>
    </xdr:from>
    <xdr:to>
      <xdr:col>256</xdr:col>
      <xdr:colOff>44822</xdr:colOff>
      <xdr:row>47</xdr:row>
      <xdr:rowOff>56029</xdr:rowOff>
    </xdr:to>
    <xdr:sp macro="" textlink="">
      <xdr:nvSpPr>
        <xdr:cNvPr id="161" name="テキスト ボックス 160">
          <a:extLst>
            <a:ext uri="{FF2B5EF4-FFF2-40B4-BE49-F238E27FC236}">
              <a16:creationId xmlns:a16="http://schemas.microsoft.com/office/drawing/2014/main" id="{C0D226D6-9087-4D15-B623-0C21D530078D}"/>
            </a:ext>
          </a:extLst>
        </xdr:cNvPr>
        <xdr:cNvSpPr txBox="1"/>
      </xdr:nvSpPr>
      <xdr:spPr>
        <a:xfrm>
          <a:off x="9902798" y="2140323"/>
          <a:ext cx="406612" cy="730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endParaRPr kumimoji="1" lang="ja-JP" altLang="en-US" sz="12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593912</xdr:colOff>
      <xdr:row>0</xdr:row>
      <xdr:rowOff>100853</xdr:rowOff>
    </xdr:from>
    <xdr:to>
      <xdr:col>8</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C29"/>
  <sheetViews>
    <sheetView view="pageBreakPreview" zoomScale="85" zoomScaleNormal="85" zoomScaleSheetLayoutView="85" workbookViewId="0">
      <selection activeCell="C7" sqref="C7:P7"/>
    </sheetView>
  </sheetViews>
  <sheetFormatPr defaultColWidth="9" defaultRowHeight="18.75"/>
  <cols>
    <col min="1" max="1" width="4.875" style="34" customWidth="1"/>
    <col min="2" max="2" width="19.625" style="34" customWidth="1"/>
    <col min="3" max="4" width="5.625" style="34" customWidth="1"/>
    <col min="5" max="10" width="3.625" style="34" customWidth="1"/>
    <col min="11" max="11" width="5.625" style="34" customWidth="1"/>
    <col min="12" max="16" width="3.625" style="34" customWidth="1"/>
    <col min="17" max="22" width="9" style="34"/>
    <col min="23" max="23" width="10.75" style="34" bestFit="1" customWidth="1"/>
    <col min="24" max="24" width="11.375" style="34" customWidth="1"/>
    <col min="25" max="25" width="12.375" style="34" customWidth="1"/>
    <col min="26" max="26" width="3.75" style="34" customWidth="1"/>
    <col min="27" max="27" width="11.375" style="34" customWidth="1"/>
    <col min="28" max="28" width="11" style="34" customWidth="1"/>
    <col min="29" max="29" width="9" style="34" customWidth="1"/>
    <col min="30" max="16384" width="9" style="34"/>
  </cols>
  <sheetData>
    <row r="1" spans="1:29">
      <c r="A1" s="34" t="s">
        <v>90</v>
      </c>
    </row>
    <row r="2" spans="1:29">
      <c r="A2" s="34" t="s">
        <v>118</v>
      </c>
    </row>
    <row r="3" spans="1:29">
      <c r="A3" s="34" t="s">
        <v>81</v>
      </c>
      <c r="AC3" s="34" t="s">
        <v>46</v>
      </c>
    </row>
    <row r="4" spans="1:29">
      <c r="A4" s="34" t="s">
        <v>82</v>
      </c>
      <c r="AB4" s="34" t="s">
        <v>86</v>
      </c>
      <c r="AC4" s="34" t="s">
        <v>89</v>
      </c>
    </row>
    <row r="5" spans="1:29">
      <c r="A5" s="34" t="s">
        <v>83</v>
      </c>
      <c r="AB5" s="34" t="s">
        <v>87</v>
      </c>
      <c r="AC5" s="34" t="s">
        <v>99</v>
      </c>
    </row>
    <row r="6" spans="1:29">
      <c r="AB6" s="34" t="s">
        <v>84</v>
      </c>
      <c r="AC6" s="34" t="s">
        <v>100</v>
      </c>
    </row>
    <row r="7" spans="1:29">
      <c r="B7" s="35" t="s">
        <v>47</v>
      </c>
      <c r="C7" s="142"/>
      <c r="D7" s="142"/>
      <c r="E7" s="142"/>
      <c r="F7" s="142"/>
      <c r="G7" s="142"/>
      <c r="H7" s="142"/>
      <c r="I7" s="142"/>
      <c r="J7" s="142"/>
      <c r="K7" s="142"/>
      <c r="L7" s="142"/>
      <c r="M7" s="142"/>
      <c r="N7" s="142"/>
      <c r="O7" s="142"/>
      <c r="P7" s="142"/>
      <c r="AB7" s="34" t="s">
        <v>85</v>
      </c>
      <c r="AC7" s="34" t="s">
        <v>101</v>
      </c>
    </row>
    <row r="8" spans="1:29">
      <c r="B8" s="35" t="s">
        <v>88</v>
      </c>
      <c r="C8" s="142"/>
      <c r="D8" s="142"/>
      <c r="E8" s="142"/>
      <c r="F8" s="142"/>
      <c r="G8" s="142"/>
      <c r="H8" s="142"/>
      <c r="I8" s="142"/>
      <c r="J8" s="142"/>
      <c r="K8" s="142"/>
      <c r="L8" s="142"/>
      <c r="M8" s="142"/>
      <c r="N8" s="142"/>
      <c r="O8" s="142"/>
      <c r="P8" s="142"/>
      <c r="AB8" s="34" t="s">
        <v>48</v>
      </c>
      <c r="AC8" s="34" t="s">
        <v>102</v>
      </c>
    </row>
    <row r="9" spans="1:29" ht="39.950000000000003" customHeight="1">
      <c r="B9" s="35" t="s">
        <v>70</v>
      </c>
      <c r="C9" s="146"/>
      <c r="D9" s="146"/>
      <c r="E9" s="146"/>
      <c r="F9" s="146"/>
      <c r="G9" s="146"/>
      <c r="H9" s="146"/>
      <c r="I9" s="146"/>
      <c r="J9" s="146"/>
      <c r="K9" s="146"/>
      <c r="L9" s="146"/>
      <c r="M9" s="146"/>
      <c r="N9" s="146"/>
      <c r="O9" s="146"/>
      <c r="P9" s="146"/>
      <c r="AC9" s="34" t="s">
        <v>103</v>
      </c>
    </row>
    <row r="10" spans="1:29" ht="39.950000000000003" customHeight="1">
      <c r="B10" s="35" t="s">
        <v>71</v>
      </c>
      <c r="C10" s="148"/>
      <c r="D10" s="149"/>
      <c r="E10" s="149"/>
      <c r="F10" s="149"/>
      <c r="G10" s="149"/>
      <c r="H10" s="149"/>
      <c r="I10" s="149"/>
      <c r="J10" s="149"/>
      <c r="K10" s="149"/>
      <c r="L10" s="149"/>
      <c r="M10" s="149"/>
      <c r="N10" s="149"/>
      <c r="O10" s="149"/>
      <c r="P10" s="150"/>
      <c r="AC10" s="34" t="s">
        <v>104</v>
      </c>
    </row>
    <row r="11" spans="1:29" ht="39" customHeight="1">
      <c r="B11" s="35" t="s">
        <v>34</v>
      </c>
      <c r="C11" s="146"/>
      <c r="D11" s="146"/>
      <c r="E11" s="146"/>
      <c r="F11" s="146"/>
      <c r="G11" s="146"/>
      <c r="H11" s="146"/>
      <c r="I11" s="146"/>
      <c r="J11" s="146"/>
      <c r="K11" s="146"/>
      <c r="L11" s="146"/>
      <c r="M11" s="146"/>
      <c r="N11" s="146"/>
      <c r="O11" s="146"/>
      <c r="P11" s="146"/>
    </row>
    <row r="12" spans="1:29">
      <c r="B12" s="35" t="s">
        <v>30</v>
      </c>
      <c r="C12" s="142"/>
      <c r="D12" s="142"/>
      <c r="E12" s="142"/>
      <c r="F12" s="142"/>
      <c r="G12" s="142"/>
      <c r="H12" s="142"/>
      <c r="I12" s="142"/>
      <c r="J12" s="142"/>
      <c r="K12" s="142"/>
      <c r="L12" s="142"/>
      <c r="M12" s="142"/>
      <c r="N12" s="142"/>
      <c r="O12" s="142"/>
      <c r="P12" s="142"/>
    </row>
    <row r="13" spans="1:29">
      <c r="B13" s="35" t="s">
        <v>35</v>
      </c>
      <c r="C13" s="142"/>
      <c r="D13" s="142"/>
      <c r="E13" s="142"/>
      <c r="F13" s="142"/>
      <c r="G13" s="142"/>
      <c r="H13" s="142"/>
      <c r="I13" s="142"/>
      <c r="J13" s="142"/>
      <c r="K13" s="142"/>
      <c r="L13" s="142"/>
      <c r="M13" s="142"/>
      <c r="N13" s="142"/>
      <c r="O13" s="142"/>
      <c r="P13" s="142"/>
    </row>
    <row r="14" spans="1:29">
      <c r="B14" s="35" t="s">
        <v>36</v>
      </c>
      <c r="C14" s="142"/>
      <c r="D14" s="142"/>
      <c r="E14" s="142"/>
      <c r="F14" s="142"/>
      <c r="G14" s="142"/>
      <c r="H14" s="142"/>
      <c r="I14" s="142"/>
      <c r="J14" s="142"/>
      <c r="K14" s="142"/>
      <c r="L14" s="142"/>
      <c r="M14" s="142"/>
      <c r="N14" s="142"/>
      <c r="O14" s="142"/>
      <c r="P14" s="142"/>
    </row>
    <row r="15" spans="1:29">
      <c r="B15" s="147"/>
      <c r="C15" s="147"/>
      <c r="D15" s="147"/>
      <c r="E15" s="147"/>
      <c r="F15" s="147"/>
      <c r="G15" s="147"/>
      <c r="H15" s="147"/>
      <c r="I15" s="147"/>
      <c r="J15" s="147"/>
      <c r="K15" s="147"/>
      <c r="L15" s="147"/>
      <c r="M15" s="147"/>
      <c r="N15" s="147"/>
      <c r="O15" s="147"/>
      <c r="P15" s="147"/>
    </row>
    <row r="16" spans="1:29" ht="99.95" customHeight="1">
      <c r="B16" s="35" t="s">
        <v>28</v>
      </c>
      <c r="C16" s="146"/>
      <c r="D16" s="146"/>
      <c r="E16" s="146"/>
      <c r="F16" s="146"/>
      <c r="G16" s="146"/>
      <c r="H16" s="146"/>
      <c r="I16" s="146"/>
      <c r="J16" s="146"/>
      <c r="K16" s="146"/>
      <c r="L16" s="146"/>
      <c r="M16" s="146"/>
      <c r="N16" s="146"/>
      <c r="O16" s="146"/>
      <c r="P16" s="146"/>
    </row>
    <row r="17" spans="2:16" ht="50.1" customHeight="1">
      <c r="B17" s="35" t="s">
        <v>66</v>
      </c>
      <c r="C17" s="146"/>
      <c r="D17" s="146"/>
      <c r="E17" s="146"/>
      <c r="F17" s="146"/>
      <c r="G17" s="146"/>
      <c r="H17" s="146"/>
      <c r="I17" s="146"/>
      <c r="J17" s="146"/>
      <c r="K17" s="146"/>
      <c r="L17" s="146"/>
      <c r="M17" s="146"/>
      <c r="N17" s="146"/>
      <c r="O17" s="146"/>
      <c r="P17" s="146"/>
    </row>
    <row r="18" spans="2:16">
      <c r="B18" s="35" t="s">
        <v>37</v>
      </c>
      <c r="C18" s="37" t="s">
        <v>39</v>
      </c>
      <c r="D18" s="49"/>
      <c r="E18" s="38" t="s">
        <v>40</v>
      </c>
      <c r="F18" s="49"/>
      <c r="G18" s="38" t="s">
        <v>41</v>
      </c>
      <c r="H18" s="49"/>
      <c r="I18" s="38" t="s">
        <v>42</v>
      </c>
      <c r="J18" s="38" t="s">
        <v>32</v>
      </c>
      <c r="K18" s="49"/>
      <c r="L18" s="38" t="s">
        <v>40</v>
      </c>
      <c r="M18" s="49"/>
      <c r="N18" s="38" t="s">
        <v>41</v>
      </c>
      <c r="O18" s="49"/>
      <c r="P18" s="36" t="s">
        <v>42</v>
      </c>
    </row>
    <row r="19" spans="2:16">
      <c r="B19" s="35" t="s">
        <v>38</v>
      </c>
      <c r="C19" s="37" t="s">
        <v>39</v>
      </c>
      <c r="D19" s="49"/>
      <c r="E19" s="38" t="s">
        <v>40</v>
      </c>
      <c r="F19" s="49"/>
      <c r="G19" s="38" t="s">
        <v>41</v>
      </c>
      <c r="H19" s="49"/>
      <c r="I19" s="38" t="s">
        <v>42</v>
      </c>
      <c r="J19" s="38" t="s">
        <v>32</v>
      </c>
      <c r="K19" s="49"/>
      <c r="L19" s="38" t="s">
        <v>40</v>
      </c>
      <c r="M19" s="49"/>
      <c r="N19" s="38" t="s">
        <v>41</v>
      </c>
      <c r="O19" s="49"/>
      <c r="P19" s="36" t="s">
        <v>42</v>
      </c>
    </row>
    <row r="20" spans="2:16">
      <c r="B20" s="143"/>
      <c r="C20" s="144"/>
      <c r="D20" s="144"/>
      <c r="E20" s="144"/>
      <c r="F20" s="144"/>
      <c r="G20" s="144"/>
      <c r="H20" s="144"/>
      <c r="I20" s="144"/>
      <c r="J20" s="144"/>
      <c r="K20" s="144"/>
      <c r="L20" s="144"/>
      <c r="M20" s="144"/>
      <c r="N20" s="144"/>
      <c r="O20" s="144"/>
      <c r="P20" s="145"/>
    </row>
    <row r="21" spans="2:16">
      <c r="B21" s="147" t="s">
        <v>52</v>
      </c>
      <c r="C21" s="147" t="s">
        <v>78</v>
      </c>
      <c r="D21" s="147"/>
      <c r="E21" s="147"/>
      <c r="F21" s="147"/>
      <c r="G21" s="147"/>
      <c r="H21" s="147"/>
      <c r="I21" s="151" t="s">
        <v>39</v>
      </c>
      <c r="J21" s="152"/>
      <c r="K21" s="49"/>
      <c r="L21" s="38" t="s">
        <v>40</v>
      </c>
      <c r="M21" s="49"/>
      <c r="N21" s="38" t="s">
        <v>41</v>
      </c>
      <c r="O21" s="49"/>
      <c r="P21" s="36" t="s">
        <v>42</v>
      </c>
    </row>
    <row r="22" spans="2:16">
      <c r="B22" s="147"/>
      <c r="C22" s="147" t="s">
        <v>79</v>
      </c>
      <c r="D22" s="147"/>
      <c r="E22" s="147"/>
      <c r="F22" s="147"/>
      <c r="G22" s="147"/>
      <c r="H22" s="147"/>
      <c r="I22" s="151" t="s">
        <v>39</v>
      </c>
      <c r="J22" s="152"/>
      <c r="K22" s="49"/>
      <c r="L22" s="38" t="s">
        <v>40</v>
      </c>
      <c r="M22" s="49"/>
      <c r="N22" s="38" t="s">
        <v>41</v>
      </c>
      <c r="O22" s="49"/>
      <c r="P22" s="36" t="s">
        <v>42</v>
      </c>
    </row>
    <row r="23" spans="2:16">
      <c r="B23" s="147"/>
      <c r="C23" s="147" t="s">
        <v>80</v>
      </c>
      <c r="D23" s="147"/>
      <c r="E23" s="147"/>
      <c r="F23" s="147"/>
      <c r="G23" s="147"/>
      <c r="H23" s="147"/>
      <c r="I23" s="151" t="s">
        <v>39</v>
      </c>
      <c r="J23" s="152"/>
      <c r="K23" s="49"/>
      <c r="L23" s="38" t="s">
        <v>40</v>
      </c>
      <c r="M23" s="49"/>
      <c r="N23" s="38" t="s">
        <v>41</v>
      </c>
      <c r="O23" s="49"/>
      <c r="P23" s="36" t="s">
        <v>42</v>
      </c>
    </row>
    <row r="24" spans="2:16">
      <c r="B24" s="147" t="s">
        <v>53</v>
      </c>
      <c r="C24" s="147" t="s">
        <v>78</v>
      </c>
      <c r="D24" s="147"/>
      <c r="E24" s="147"/>
      <c r="F24" s="147"/>
      <c r="G24" s="147"/>
      <c r="H24" s="147"/>
      <c r="I24" s="151" t="s">
        <v>39</v>
      </c>
      <c r="J24" s="152"/>
      <c r="K24" s="49"/>
      <c r="L24" s="38" t="s">
        <v>40</v>
      </c>
      <c r="M24" s="49"/>
      <c r="N24" s="38" t="s">
        <v>41</v>
      </c>
      <c r="O24" s="49"/>
      <c r="P24" s="36" t="s">
        <v>42</v>
      </c>
    </row>
    <row r="25" spans="2:16">
      <c r="B25" s="147"/>
      <c r="C25" s="147" t="s">
        <v>79</v>
      </c>
      <c r="D25" s="147"/>
      <c r="E25" s="147"/>
      <c r="F25" s="147"/>
      <c r="G25" s="147"/>
      <c r="H25" s="147"/>
      <c r="I25" s="151" t="s">
        <v>39</v>
      </c>
      <c r="J25" s="152"/>
      <c r="K25" s="49"/>
      <c r="L25" s="38" t="s">
        <v>40</v>
      </c>
      <c r="M25" s="49"/>
      <c r="N25" s="38" t="s">
        <v>41</v>
      </c>
      <c r="O25" s="49"/>
      <c r="P25" s="36" t="s">
        <v>42</v>
      </c>
    </row>
    <row r="26" spans="2:16">
      <c r="B26" s="147"/>
      <c r="C26" s="147" t="s">
        <v>80</v>
      </c>
      <c r="D26" s="147"/>
      <c r="E26" s="147"/>
      <c r="F26" s="147"/>
      <c r="G26" s="147"/>
      <c r="H26" s="147"/>
      <c r="I26" s="151" t="s">
        <v>39</v>
      </c>
      <c r="J26" s="152"/>
      <c r="K26" s="49"/>
      <c r="L26" s="38" t="s">
        <v>40</v>
      </c>
      <c r="M26" s="49"/>
      <c r="N26" s="38" t="s">
        <v>41</v>
      </c>
      <c r="O26" s="49"/>
      <c r="P26" s="36" t="s">
        <v>42</v>
      </c>
    </row>
    <row r="27" spans="2:16">
      <c r="B27" s="147" t="s">
        <v>54</v>
      </c>
      <c r="C27" s="147" t="s">
        <v>78</v>
      </c>
      <c r="D27" s="147"/>
      <c r="E27" s="147"/>
      <c r="F27" s="147"/>
      <c r="G27" s="147"/>
      <c r="H27" s="147"/>
      <c r="I27" s="151" t="s">
        <v>39</v>
      </c>
      <c r="J27" s="152"/>
      <c r="K27" s="49"/>
      <c r="L27" s="38" t="s">
        <v>40</v>
      </c>
      <c r="M27" s="49"/>
      <c r="N27" s="38" t="s">
        <v>41</v>
      </c>
      <c r="O27" s="49"/>
      <c r="P27" s="36" t="s">
        <v>42</v>
      </c>
    </row>
    <row r="28" spans="2:16">
      <c r="B28" s="147"/>
      <c r="C28" s="147" t="s">
        <v>79</v>
      </c>
      <c r="D28" s="147"/>
      <c r="E28" s="147"/>
      <c r="F28" s="147"/>
      <c r="G28" s="147"/>
      <c r="H28" s="147"/>
      <c r="I28" s="151" t="s">
        <v>39</v>
      </c>
      <c r="J28" s="152"/>
      <c r="K28" s="49"/>
      <c r="L28" s="38" t="s">
        <v>40</v>
      </c>
      <c r="M28" s="49"/>
      <c r="N28" s="38" t="s">
        <v>41</v>
      </c>
      <c r="O28" s="49"/>
      <c r="P28" s="36" t="s">
        <v>42</v>
      </c>
    </row>
    <row r="29" spans="2:16">
      <c r="B29" s="147"/>
      <c r="C29" s="147" t="s">
        <v>80</v>
      </c>
      <c r="D29" s="147"/>
      <c r="E29" s="147"/>
      <c r="F29" s="147"/>
      <c r="G29" s="147"/>
      <c r="H29" s="147"/>
      <c r="I29" s="151" t="s">
        <v>39</v>
      </c>
      <c r="J29" s="152"/>
      <c r="K29" s="49"/>
      <c r="L29" s="38" t="s">
        <v>40</v>
      </c>
      <c r="M29" s="49"/>
      <c r="N29" s="38" t="s">
        <v>41</v>
      </c>
      <c r="O29" s="49"/>
      <c r="P29" s="36" t="s">
        <v>42</v>
      </c>
    </row>
  </sheetData>
  <sheetProtection selectLockedCells="1"/>
  <mergeCells count="33">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5">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7:P7" xr:uid="{00000000-0002-0000-0000-000003000000}">
      <formula1>$AB$4:$AB$8</formula1>
    </dataValidation>
    <dataValidation type="list" allowBlank="1" showInputMessage="1" showErrorMessage="1" sqref="C8:P8" xr:uid="{00000000-0002-0000-0000-000004000000}">
      <formula1>$AC$4:$AC$137</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5"/>
  <sheetViews>
    <sheetView view="pageBreakPreview" zoomScaleNormal="100" zoomScaleSheetLayoutView="100" workbookViewId="0">
      <selection activeCell="G11" sqref="G11"/>
    </sheetView>
  </sheetViews>
  <sheetFormatPr defaultColWidth="9" defaultRowHeight="14.25"/>
  <cols>
    <col min="1" max="8" width="9.375" style="101" customWidth="1"/>
    <col min="9" max="16384" width="9" style="101"/>
  </cols>
  <sheetData>
    <row r="1" spans="1:8">
      <c r="A1" s="98" t="s">
        <v>116</v>
      </c>
      <c r="B1" s="99"/>
      <c r="C1" s="99"/>
      <c r="D1" s="99"/>
      <c r="E1" s="99"/>
      <c r="F1" s="99"/>
      <c r="G1" s="99"/>
      <c r="H1" s="100"/>
    </row>
    <row r="2" spans="1:8">
      <c r="A2" s="98"/>
      <c r="B2" s="99"/>
      <c r="C2" s="99"/>
      <c r="D2" s="99"/>
      <c r="E2" s="99"/>
      <c r="F2" s="99"/>
      <c r="G2" s="99"/>
      <c r="H2" s="100"/>
    </row>
    <row r="3" spans="1:8" ht="35.25" customHeight="1">
      <c r="A3" s="98"/>
      <c r="B3" s="99"/>
      <c r="C3" s="99"/>
      <c r="D3" s="99"/>
      <c r="E3" s="99"/>
      <c r="F3" s="99"/>
      <c r="G3" s="99"/>
      <c r="H3" s="100"/>
    </row>
    <row r="4" spans="1:8" ht="23.1" customHeight="1">
      <c r="A4" s="98"/>
      <c r="B4" s="99"/>
      <c r="C4" s="99"/>
      <c r="D4" s="99"/>
      <c r="E4" s="99"/>
      <c r="F4" s="99"/>
      <c r="G4" s="99"/>
      <c r="H4" s="100"/>
    </row>
    <row r="5" spans="1:8" ht="23.1" customHeight="1">
      <c r="A5" s="98"/>
      <c r="B5" s="99"/>
      <c r="C5" s="99"/>
      <c r="D5" s="99"/>
      <c r="E5" s="99"/>
      <c r="F5" s="99"/>
      <c r="G5" s="99"/>
      <c r="H5" s="100"/>
    </row>
    <row r="6" spans="1:8" ht="23.1" customHeight="1">
      <c r="A6" s="166" t="s">
        <v>72</v>
      </c>
      <c r="B6" s="166"/>
      <c r="C6" s="166"/>
      <c r="D6" s="166"/>
      <c r="E6" s="166"/>
      <c r="F6" s="166"/>
      <c r="G6" s="166"/>
      <c r="H6" s="166"/>
    </row>
    <row r="7" spans="1:8" ht="23.1" customHeight="1">
      <c r="A7" s="102"/>
      <c r="B7" s="102"/>
      <c r="C7" s="102"/>
      <c r="D7" s="102"/>
      <c r="E7" s="102"/>
      <c r="F7" s="102"/>
      <c r="G7" s="102"/>
      <c r="H7" s="102"/>
    </row>
    <row r="8" spans="1:8" ht="23.1" customHeight="1">
      <c r="A8" s="98"/>
      <c r="B8" s="98"/>
      <c r="C8" s="98"/>
      <c r="D8" s="98"/>
      <c r="E8" s="98"/>
      <c r="F8" s="167" t="s">
        <v>121</v>
      </c>
      <c r="G8" s="167"/>
      <c r="H8" s="167"/>
    </row>
    <row r="9" spans="1:8" ht="23.1" customHeight="1">
      <c r="A9" s="170"/>
      <c r="B9" s="170"/>
      <c r="C9" s="170"/>
      <c r="D9" s="170"/>
      <c r="E9" s="170"/>
      <c r="F9" s="170"/>
      <c r="G9" s="170"/>
      <c r="H9" s="170"/>
    </row>
    <row r="10" spans="1:8" ht="23.1" customHeight="1">
      <c r="A10" s="171" t="s">
        <v>105</v>
      </c>
      <c r="B10" s="171"/>
      <c r="C10" s="171"/>
      <c r="D10" s="171"/>
      <c r="E10" s="171"/>
      <c r="F10" s="171"/>
      <c r="G10" s="98"/>
      <c r="H10" s="98"/>
    </row>
    <row r="11" spans="1:8" ht="23.1" customHeight="1">
      <c r="A11" s="98"/>
      <c r="B11" s="98"/>
      <c r="C11" s="98"/>
      <c r="D11" s="98"/>
      <c r="E11" s="98"/>
      <c r="F11" s="98"/>
      <c r="G11" s="98"/>
      <c r="H11" s="98"/>
    </row>
    <row r="12" spans="1:8" ht="16.5" customHeight="1">
      <c r="A12" s="98"/>
      <c r="B12" s="98"/>
      <c r="C12" s="98"/>
      <c r="D12" s="168" t="s">
        <v>107</v>
      </c>
      <c r="E12" s="155" t="str">
        <f>IF(入力シート!C11="","",入力シート!C11)</f>
        <v/>
      </c>
      <c r="F12" s="155"/>
      <c r="G12" s="155"/>
      <c r="H12" s="105"/>
    </row>
    <row r="13" spans="1:8" ht="16.5" customHeight="1">
      <c r="A13" s="98"/>
      <c r="B13" s="98"/>
      <c r="C13" s="98"/>
      <c r="D13" s="168"/>
      <c r="E13" s="155"/>
      <c r="F13" s="155"/>
      <c r="G13" s="155"/>
      <c r="H13" s="105"/>
    </row>
    <row r="14" spans="1:8" ht="30.75" customHeight="1">
      <c r="A14" s="98"/>
      <c r="B14" s="98"/>
      <c r="C14" s="98"/>
      <c r="D14" s="168" t="s">
        <v>119</v>
      </c>
      <c r="E14" s="155" t="str">
        <f>IF(入力シート!C9="","",入力シート!C9)</f>
        <v/>
      </c>
      <c r="F14" s="155"/>
      <c r="G14" s="155"/>
      <c r="H14" s="169"/>
    </row>
    <row r="15" spans="1:8" ht="30.75" customHeight="1">
      <c r="A15" s="98"/>
      <c r="B15" s="98"/>
      <c r="C15" s="98"/>
      <c r="D15" s="168"/>
      <c r="E15" s="155" t="str">
        <f>IF(入力シート!C10="","",入力シート!C10)</f>
        <v/>
      </c>
      <c r="F15" s="155"/>
      <c r="G15" s="155"/>
      <c r="H15" s="169"/>
    </row>
    <row r="16" spans="1:8" ht="23.1" customHeight="1">
      <c r="A16" s="98"/>
      <c r="B16" s="98"/>
      <c r="C16" s="98"/>
      <c r="D16" s="98"/>
      <c r="E16" s="98"/>
      <c r="F16" s="98"/>
      <c r="G16" s="98"/>
      <c r="H16" s="98"/>
    </row>
    <row r="17" spans="1:8" ht="23.1" customHeight="1">
      <c r="A17" s="98" t="s">
        <v>106</v>
      </c>
      <c r="B17" s="98"/>
      <c r="C17" s="98"/>
      <c r="D17" s="98"/>
      <c r="E17" s="98"/>
      <c r="F17" s="98"/>
      <c r="G17" s="98"/>
      <c r="H17" s="98"/>
    </row>
    <row r="18" spans="1:8" ht="23.1" customHeight="1">
      <c r="A18" s="98"/>
      <c r="B18" s="98"/>
      <c r="C18" s="98"/>
      <c r="D18" s="98"/>
      <c r="E18" s="98"/>
      <c r="F18" s="98"/>
      <c r="G18" s="98"/>
      <c r="H18" s="98"/>
    </row>
    <row r="19" spans="1:8" ht="23.1" customHeight="1">
      <c r="A19" s="156" t="s">
        <v>117</v>
      </c>
      <c r="B19" s="157"/>
      <c r="C19" s="160" t="str">
        <f>IF(入力シート!C16="","",入力シート!C16)</f>
        <v/>
      </c>
      <c r="D19" s="161"/>
      <c r="E19" s="161"/>
      <c r="F19" s="161"/>
      <c r="G19" s="161"/>
      <c r="H19" s="162"/>
    </row>
    <row r="20" spans="1:8" ht="23.1" customHeight="1">
      <c r="A20" s="158"/>
      <c r="B20" s="159"/>
      <c r="C20" s="163"/>
      <c r="D20" s="164"/>
      <c r="E20" s="164"/>
      <c r="F20" s="164"/>
      <c r="G20" s="164"/>
      <c r="H20" s="165"/>
    </row>
    <row r="21" spans="1:8" ht="23.1" customHeight="1">
      <c r="A21" s="156" t="s">
        <v>92</v>
      </c>
      <c r="B21" s="157"/>
      <c r="C21" s="172"/>
      <c r="D21" s="173"/>
      <c r="E21" s="173"/>
      <c r="F21" s="173"/>
      <c r="G21" s="173"/>
      <c r="H21" s="174"/>
    </row>
    <row r="22" spans="1:8" ht="23.1" customHeight="1">
      <c r="A22" s="158"/>
      <c r="B22" s="159"/>
      <c r="C22" s="175"/>
      <c r="D22" s="176"/>
      <c r="E22" s="176"/>
      <c r="F22" s="176"/>
      <c r="G22" s="176"/>
      <c r="H22" s="177"/>
    </row>
    <row r="23" spans="1:8" ht="23.1" customHeight="1">
      <c r="A23" s="103"/>
      <c r="B23" s="103"/>
      <c r="C23" s="103"/>
      <c r="D23" s="103"/>
      <c r="E23" s="103"/>
      <c r="F23" s="103"/>
      <c r="G23" s="103"/>
      <c r="H23" s="103"/>
    </row>
    <row r="25" spans="1:8" ht="20.25" customHeight="1">
      <c r="A25" s="104" t="s">
        <v>91</v>
      </c>
      <c r="B25" s="153">
        <f>入力シート!C8</f>
        <v>0</v>
      </c>
      <c r="C25" s="154"/>
    </row>
  </sheetData>
  <sheetProtection selectLockedCells="1"/>
  <mergeCells count="15">
    <mergeCell ref="B25:C25"/>
    <mergeCell ref="E12:G13"/>
    <mergeCell ref="A19:B20"/>
    <mergeCell ref="C19:H20"/>
    <mergeCell ref="A6:H6"/>
    <mergeCell ref="F8:H8"/>
    <mergeCell ref="D12:D13"/>
    <mergeCell ref="H14:H15"/>
    <mergeCell ref="D14:D15"/>
    <mergeCell ref="A9:H9"/>
    <mergeCell ref="A10:F10"/>
    <mergeCell ref="E14:G14"/>
    <mergeCell ref="E15:G15"/>
    <mergeCell ref="C21:H22"/>
    <mergeCell ref="A21:B22"/>
  </mergeCells>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M65"/>
  <sheetViews>
    <sheetView showGridLines="0" view="pageBreakPreview" topLeftCell="A16" zoomScale="85" zoomScaleNormal="70" zoomScaleSheetLayoutView="85" workbookViewId="0">
      <selection activeCell="HP3" sqref="HP3:HY6"/>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c r="A1" s="11" t="s">
        <v>115</v>
      </c>
      <c r="N1" s="11" t="s">
        <v>115</v>
      </c>
      <c r="AA1" s="11" t="s">
        <v>115</v>
      </c>
      <c r="AK1" s="9"/>
      <c r="AL1" s="9"/>
      <c r="AN1" s="11" t="s">
        <v>115</v>
      </c>
      <c r="AX1" s="9"/>
      <c r="AY1" s="9"/>
      <c r="BA1" s="11" t="s">
        <v>115</v>
      </c>
      <c r="BK1" s="9"/>
      <c r="BL1" s="9"/>
      <c r="BN1" s="11" t="s">
        <v>115</v>
      </c>
      <c r="BX1" s="9"/>
      <c r="BY1" s="9"/>
      <c r="CA1" s="11" t="s">
        <v>115</v>
      </c>
      <c r="CK1" s="9"/>
      <c r="CL1" s="9"/>
      <c r="CN1" s="11" t="s">
        <v>115</v>
      </c>
      <c r="CX1" s="9"/>
      <c r="CY1" s="9"/>
      <c r="DA1" s="11" t="s">
        <v>115</v>
      </c>
      <c r="DK1" s="9"/>
      <c r="DL1" s="9"/>
      <c r="DN1" s="11" t="s">
        <v>115</v>
      </c>
      <c r="DX1" s="9"/>
      <c r="DY1" s="9"/>
      <c r="EA1" s="11" t="s">
        <v>115</v>
      </c>
      <c r="EK1" s="9"/>
      <c r="EL1" s="9"/>
      <c r="EN1" s="11" t="s">
        <v>115</v>
      </c>
      <c r="EX1" s="9"/>
      <c r="EY1" s="9"/>
      <c r="FA1" s="11" t="s">
        <v>115</v>
      </c>
      <c r="FK1" s="9"/>
      <c r="FL1" s="9"/>
      <c r="FN1" s="11" t="s">
        <v>115</v>
      </c>
      <c r="FX1" s="9"/>
      <c r="FY1" s="9"/>
      <c r="GA1" s="11" t="s">
        <v>115</v>
      </c>
      <c r="GK1" s="9"/>
      <c r="GL1" s="9"/>
      <c r="GN1" s="11" t="s">
        <v>115</v>
      </c>
      <c r="GX1" s="9"/>
      <c r="GY1" s="9"/>
      <c r="HA1" s="11" t="s">
        <v>115</v>
      </c>
      <c r="HK1" s="9"/>
      <c r="HL1" s="9"/>
      <c r="HN1" s="11" t="s">
        <v>115</v>
      </c>
      <c r="HX1" s="9"/>
      <c r="HY1" s="9"/>
      <c r="IA1" s="11" t="s">
        <v>115</v>
      </c>
      <c r="IK1" s="9"/>
      <c r="IL1" s="9"/>
      <c r="IN1" s="11" t="s">
        <v>115</v>
      </c>
      <c r="IX1" s="9"/>
      <c r="IY1" s="9"/>
      <c r="JK1" s="9"/>
      <c r="JL1" s="9"/>
      <c r="JX1" s="9"/>
      <c r="JY1" s="9"/>
      <c r="KK1" s="9"/>
      <c r="KL1" s="9"/>
      <c r="KX1" s="9"/>
      <c r="KY1" s="9"/>
      <c r="LK1" s="9"/>
      <c r="LL1" s="9"/>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row>
    <row r="2" spans="1:507" s="53" customFormat="1" ht="30" customHeight="1">
      <c r="A2" s="51"/>
      <c r="B2" s="178" t="str">
        <f>IF(C3=0,"入力シートに必要事項を記入してください。","現場閉所実績報告書")</f>
        <v>入力シートに必要事項を記入してください。</v>
      </c>
      <c r="C2" s="178"/>
      <c r="D2" s="178"/>
      <c r="E2" s="178"/>
      <c r="F2" s="178"/>
      <c r="G2" s="178"/>
      <c r="H2" s="178"/>
      <c r="I2" s="178"/>
      <c r="J2" s="178"/>
      <c r="K2" s="178"/>
      <c r="L2" s="178"/>
      <c r="M2" s="52"/>
      <c r="N2" s="51"/>
      <c r="O2" s="178" t="str">
        <f>IF(P3=0,"入力シートに必要事項を記入してください。","現場閉所実績報告書")</f>
        <v>入力シートに必要事項を記入してください。</v>
      </c>
      <c r="P2" s="178"/>
      <c r="Q2" s="178"/>
      <c r="R2" s="178"/>
      <c r="S2" s="178"/>
      <c r="T2" s="178"/>
      <c r="U2" s="178"/>
      <c r="V2" s="178"/>
      <c r="W2" s="178"/>
      <c r="X2" s="178"/>
      <c r="Y2" s="178"/>
      <c r="Z2" s="52"/>
      <c r="AA2" s="51"/>
      <c r="AB2" s="178" t="str">
        <f>IF(AC3=0,"入力シートに必要事項を記入してください。","現場閉所実績報告書")</f>
        <v>入力シートに必要事項を記入してください。</v>
      </c>
      <c r="AC2" s="178"/>
      <c r="AD2" s="178"/>
      <c r="AE2" s="178"/>
      <c r="AF2" s="178"/>
      <c r="AG2" s="178"/>
      <c r="AH2" s="178"/>
      <c r="AI2" s="178"/>
      <c r="AJ2" s="178"/>
      <c r="AK2" s="178"/>
      <c r="AL2" s="178"/>
      <c r="AM2" s="52"/>
      <c r="AN2" s="51"/>
      <c r="AO2" s="178" t="str">
        <f>IF(AP3=0,"入力シートに必要事項を記入してください。","現場閉所実績報告書")</f>
        <v>入力シートに必要事項を記入してください。</v>
      </c>
      <c r="AP2" s="178"/>
      <c r="AQ2" s="178"/>
      <c r="AR2" s="178"/>
      <c r="AS2" s="178"/>
      <c r="AT2" s="178"/>
      <c r="AU2" s="178"/>
      <c r="AV2" s="178"/>
      <c r="AW2" s="178"/>
      <c r="AX2" s="178"/>
      <c r="AY2" s="178"/>
      <c r="AZ2" s="52"/>
      <c r="BA2" s="51"/>
      <c r="BB2" s="178" t="str">
        <f>IF(BC3=0,"入力シートに必要事項を記入してください。","現場閉所実績報告書")</f>
        <v>入力シートに必要事項を記入してください。</v>
      </c>
      <c r="BC2" s="178"/>
      <c r="BD2" s="178"/>
      <c r="BE2" s="178"/>
      <c r="BF2" s="178"/>
      <c r="BG2" s="178"/>
      <c r="BH2" s="178"/>
      <c r="BI2" s="178"/>
      <c r="BJ2" s="178"/>
      <c r="BK2" s="178"/>
      <c r="BL2" s="178"/>
      <c r="BM2" s="52"/>
      <c r="BN2" s="51"/>
      <c r="BO2" s="178" t="str">
        <f>IF(BP3=0,"入力シートに必要事項を記入してください。","現場閉所実績報告書")</f>
        <v>入力シートに必要事項を記入してください。</v>
      </c>
      <c r="BP2" s="178"/>
      <c r="BQ2" s="178"/>
      <c r="BR2" s="178"/>
      <c r="BS2" s="178"/>
      <c r="BT2" s="178"/>
      <c r="BU2" s="178"/>
      <c r="BV2" s="178"/>
      <c r="BW2" s="178"/>
      <c r="BX2" s="178"/>
      <c r="BY2" s="178"/>
      <c r="BZ2" s="52"/>
      <c r="CA2" s="51"/>
      <c r="CB2" s="178" t="str">
        <f>IF(CC3=0,"入力シートに必要事項を記入してください。","現場閉所実績報告書")</f>
        <v>入力シートに必要事項を記入してください。</v>
      </c>
      <c r="CC2" s="178"/>
      <c r="CD2" s="178"/>
      <c r="CE2" s="178"/>
      <c r="CF2" s="178"/>
      <c r="CG2" s="178"/>
      <c r="CH2" s="178"/>
      <c r="CI2" s="178"/>
      <c r="CJ2" s="178"/>
      <c r="CK2" s="178"/>
      <c r="CL2" s="178"/>
      <c r="CM2" s="52"/>
      <c r="CN2" s="51"/>
      <c r="CO2" s="178" t="str">
        <f>IF(CP3=0,"入力シートに必要事項を記入してください。","現場閉所実績報告書")</f>
        <v>入力シートに必要事項を記入してください。</v>
      </c>
      <c r="CP2" s="178"/>
      <c r="CQ2" s="178"/>
      <c r="CR2" s="178"/>
      <c r="CS2" s="178"/>
      <c r="CT2" s="178"/>
      <c r="CU2" s="178"/>
      <c r="CV2" s="178"/>
      <c r="CW2" s="178"/>
      <c r="CX2" s="178"/>
      <c r="CY2" s="178"/>
      <c r="CZ2" s="52"/>
      <c r="DA2" s="51"/>
      <c r="DB2" s="178" t="str">
        <f>IF(DC3=0,"入力シートに必要事項を記入してください。","現場閉所実績報告書")</f>
        <v>入力シートに必要事項を記入してください。</v>
      </c>
      <c r="DC2" s="178"/>
      <c r="DD2" s="178"/>
      <c r="DE2" s="178"/>
      <c r="DF2" s="178"/>
      <c r="DG2" s="178"/>
      <c r="DH2" s="178"/>
      <c r="DI2" s="178"/>
      <c r="DJ2" s="178"/>
      <c r="DK2" s="178"/>
      <c r="DL2" s="178"/>
      <c r="DM2" s="52"/>
      <c r="DN2" s="51"/>
      <c r="DO2" s="178" t="str">
        <f>IF(DP3=0,"入力シートに必要事項を記入してください。","現場閉所実績報告書")</f>
        <v>入力シートに必要事項を記入してください。</v>
      </c>
      <c r="DP2" s="178"/>
      <c r="DQ2" s="178"/>
      <c r="DR2" s="178"/>
      <c r="DS2" s="178"/>
      <c r="DT2" s="178"/>
      <c r="DU2" s="178"/>
      <c r="DV2" s="178"/>
      <c r="DW2" s="178"/>
      <c r="DX2" s="178"/>
      <c r="DY2" s="178"/>
      <c r="DZ2" s="52"/>
      <c r="EA2" s="51"/>
      <c r="EB2" s="178" t="str">
        <f>IF(EC3=0,"入力シートに必要事項を記入してください。","現場閉所実績報告書")</f>
        <v>入力シートに必要事項を記入してください。</v>
      </c>
      <c r="EC2" s="178"/>
      <c r="ED2" s="178"/>
      <c r="EE2" s="178"/>
      <c r="EF2" s="178"/>
      <c r="EG2" s="178"/>
      <c r="EH2" s="178"/>
      <c r="EI2" s="178"/>
      <c r="EJ2" s="178"/>
      <c r="EK2" s="178"/>
      <c r="EL2" s="178"/>
      <c r="EM2" s="52"/>
      <c r="EN2" s="51"/>
      <c r="EO2" s="178" t="str">
        <f>IF(EP3=0,"入力シートに必要事項を記入してください。","現場閉所実績報告書")</f>
        <v>入力シートに必要事項を記入してください。</v>
      </c>
      <c r="EP2" s="178"/>
      <c r="EQ2" s="178"/>
      <c r="ER2" s="178"/>
      <c r="ES2" s="178"/>
      <c r="ET2" s="178"/>
      <c r="EU2" s="178"/>
      <c r="EV2" s="178"/>
      <c r="EW2" s="178"/>
      <c r="EX2" s="178"/>
      <c r="EY2" s="178"/>
      <c r="EZ2" s="52"/>
      <c r="FA2" s="51"/>
      <c r="FB2" s="178" t="str">
        <f>IF(FC3=0,"入力シートに必要事項を記入してください。","現場閉所実績報告書")</f>
        <v>入力シートに必要事項を記入してください。</v>
      </c>
      <c r="FC2" s="178"/>
      <c r="FD2" s="178"/>
      <c r="FE2" s="178"/>
      <c r="FF2" s="178"/>
      <c r="FG2" s="178"/>
      <c r="FH2" s="178"/>
      <c r="FI2" s="178"/>
      <c r="FJ2" s="178"/>
      <c r="FK2" s="178"/>
      <c r="FL2" s="178"/>
      <c r="FM2" s="52"/>
      <c r="FN2" s="51"/>
      <c r="FO2" s="178" t="str">
        <f>IF(FP3=0,"入力シートに必要事項を記入してください。","現場閉所実績報告書")</f>
        <v>入力シートに必要事項を記入してください。</v>
      </c>
      <c r="FP2" s="178"/>
      <c r="FQ2" s="178"/>
      <c r="FR2" s="178"/>
      <c r="FS2" s="178"/>
      <c r="FT2" s="178"/>
      <c r="FU2" s="178"/>
      <c r="FV2" s="178"/>
      <c r="FW2" s="178"/>
      <c r="FX2" s="178"/>
      <c r="FY2" s="178"/>
      <c r="FZ2" s="52"/>
      <c r="GA2" s="51"/>
      <c r="GB2" s="178" t="str">
        <f>IF(GC3=0,"入力シートに必要事項を記入してください。","現場閉所実績報告書")</f>
        <v>入力シートに必要事項を記入してください。</v>
      </c>
      <c r="GC2" s="178"/>
      <c r="GD2" s="178"/>
      <c r="GE2" s="178"/>
      <c r="GF2" s="178"/>
      <c r="GG2" s="178"/>
      <c r="GH2" s="178"/>
      <c r="GI2" s="178"/>
      <c r="GJ2" s="178"/>
      <c r="GK2" s="178"/>
      <c r="GL2" s="178"/>
      <c r="GM2" s="52"/>
      <c r="GN2" s="51"/>
      <c r="GO2" s="178" t="str">
        <f>IF(GP3=0,"入力シートに必要事項を記入してください。","現場閉所実績報告書")</f>
        <v>入力シートに必要事項を記入してください。</v>
      </c>
      <c r="GP2" s="178"/>
      <c r="GQ2" s="178"/>
      <c r="GR2" s="178"/>
      <c r="GS2" s="178"/>
      <c r="GT2" s="178"/>
      <c r="GU2" s="178"/>
      <c r="GV2" s="178"/>
      <c r="GW2" s="178"/>
      <c r="GX2" s="178"/>
      <c r="GY2" s="178"/>
      <c r="GZ2" s="52"/>
      <c r="HA2" s="51"/>
      <c r="HB2" s="178" t="str">
        <f>IF(HC3=0,"入力シートに必要事項を記入してください。","現場閉所実績報告書")</f>
        <v>入力シートに必要事項を記入してください。</v>
      </c>
      <c r="HC2" s="178"/>
      <c r="HD2" s="178"/>
      <c r="HE2" s="178"/>
      <c r="HF2" s="178"/>
      <c r="HG2" s="178"/>
      <c r="HH2" s="178"/>
      <c r="HI2" s="178"/>
      <c r="HJ2" s="178"/>
      <c r="HK2" s="178"/>
      <c r="HL2" s="178"/>
      <c r="HM2" s="52"/>
      <c r="HN2" s="51"/>
      <c r="HO2" s="178" t="str">
        <f>IF(HP3=0,"入力シートに必要事項を記入してください。","現場閉所実績報告書")</f>
        <v>入力シートに必要事項を記入してください。</v>
      </c>
      <c r="HP2" s="178"/>
      <c r="HQ2" s="178"/>
      <c r="HR2" s="178"/>
      <c r="HS2" s="178"/>
      <c r="HT2" s="178"/>
      <c r="HU2" s="178"/>
      <c r="HV2" s="178"/>
      <c r="HW2" s="178"/>
      <c r="HX2" s="178"/>
      <c r="HY2" s="178"/>
      <c r="HZ2" s="52"/>
      <c r="IA2" s="51"/>
      <c r="IB2" s="178" t="str">
        <f>IF(IC3=0,"入力シートに必要事項を記入してください。","現場閉所実績報告書")</f>
        <v>入力シートに必要事項を記入してください。</v>
      </c>
      <c r="IC2" s="178"/>
      <c r="ID2" s="178"/>
      <c r="IE2" s="178"/>
      <c r="IF2" s="178"/>
      <c r="IG2" s="178"/>
      <c r="IH2" s="178"/>
      <c r="II2" s="178"/>
      <c r="IJ2" s="178"/>
      <c r="IK2" s="178"/>
      <c r="IL2" s="178"/>
      <c r="IM2" s="52"/>
      <c r="IN2" s="51"/>
      <c r="IO2" s="178" t="str">
        <f>IF(IP3=0,"入力シートに必要事項を記入してください。","現場閉所実績報告書")</f>
        <v>入力シートに必要事項を記入してください。</v>
      </c>
      <c r="IP2" s="178"/>
      <c r="IQ2" s="178"/>
      <c r="IR2" s="178"/>
      <c r="IS2" s="178"/>
      <c r="IT2" s="178"/>
      <c r="IU2" s="178"/>
      <c r="IV2" s="178"/>
      <c r="IW2" s="178"/>
      <c r="IX2" s="178"/>
      <c r="IY2" s="178"/>
      <c r="IZ2" s="52"/>
      <c r="JA2" s="51"/>
      <c r="JB2" s="178"/>
      <c r="JC2" s="178"/>
      <c r="JD2" s="178"/>
      <c r="JE2" s="178"/>
      <c r="JF2" s="178"/>
      <c r="JG2" s="178"/>
      <c r="JH2" s="178"/>
      <c r="JI2" s="178"/>
      <c r="JJ2" s="178"/>
      <c r="JK2" s="178"/>
      <c r="JL2" s="178"/>
      <c r="JM2" s="52"/>
      <c r="JN2" s="51"/>
      <c r="JO2" s="178"/>
      <c r="JP2" s="178"/>
      <c r="JQ2" s="178"/>
      <c r="JR2" s="178"/>
      <c r="JS2" s="178"/>
      <c r="JT2" s="178"/>
      <c r="JU2" s="178"/>
      <c r="JV2" s="178"/>
      <c r="JW2" s="178"/>
      <c r="JX2" s="178"/>
      <c r="JY2" s="178"/>
      <c r="JZ2" s="52"/>
      <c r="KA2" s="51"/>
      <c r="KB2" s="178"/>
      <c r="KC2" s="178"/>
      <c r="KD2" s="178"/>
      <c r="KE2" s="178"/>
      <c r="KF2" s="178"/>
      <c r="KG2" s="178"/>
      <c r="KH2" s="178"/>
      <c r="KI2" s="178"/>
      <c r="KJ2" s="178"/>
      <c r="KK2" s="178"/>
      <c r="KL2" s="178"/>
      <c r="KM2" s="52"/>
      <c r="KN2" s="51"/>
      <c r="KO2" s="178"/>
      <c r="KP2" s="178"/>
      <c r="KQ2" s="178"/>
      <c r="KR2" s="178"/>
      <c r="KS2" s="178"/>
      <c r="KT2" s="178"/>
      <c r="KU2" s="178"/>
      <c r="KV2" s="178"/>
      <c r="KW2" s="178"/>
      <c r="KX2" s="178"/>
      <c r="KY2" s="178"/>
      <c r="KZ2" s="52"/>
      <c r="LA2" s="51"/>
      <c r="LB2" s="178"/>
      <c r="LC2" s="178"/>
      <c r="LD2" s="178"/>
      <c r="LE2" s="178"/>
      <c r="LF2" s="178"/>
      <c r="LG2" s="178"/>
      <c r="LH2" s="178"/>
      <c r="LI2" s="178"/>
      <c r="LJ2" s="178"/>
      <c r="LK2" s="178"/>
      <c r="LL2" s="178"/>
      <c r="LM2" s="52"/>
    </row>
    <row r="3" spans="1:507" ht="15" customHeight="1">
      <c r="A3" s="179" t="s">
        <v>28</v>
      </c>
      <c r="B3" s="179"/>
      <c r="C3" s="180">
        <f>【別紙３】!$C$27</f>
        <v>0</v>
      </c>
      <c r="D3" s="180"/>
      <c r="E3" s="180"/>
      <c r="F3" s="180"/>
      <c r="G3" s="180"/>
      <c r="H3" s="180"/>
      <c r="I3" s="180"/>
      <c r="J3" s="180"/>
      <c r="K3" s="180"/>
      <c r="L3" s="180"/>
      <c r="M3" s="19"/>
      <c r="N3" s="179" t="s">
        <v>28</v>
      </c>
      <c r="O3" s="179"/>
      <c r="P3" s="180">
        <f>【別紙３】!$C$27</f>
        <v>0</v>
      </c>
      <c r="Q3" s="180"/>
      <c r="R3" s="180"/>
      <c r="S3" s="180"/>
      <c r="T3" s="180"/>
      <c r="U3" s="180"/>
      <c r="V3" s="180"/>
      <c r="W3" s="180"/>
      <c r="X3" s="180"/>
      <c r="Y3" s="180"/>
      <c r="Z3" s="19"/>
      <c r="AA3" s="179" t="s">
        <v>28</v>
      </c>
      <c r="AB3" s="179"/>
      <c r="AC3" s="180">
        <f>【別紙３】!$C$27</f>
        <v>0</v>
      </c>
      <c r="AD3" s="180"/>
      <c r="AE3" s="180"/>
      <c r="AF3" s="180"/>
      <c r="AG3" s="180"/>
      <c r="AH3" s="180"/>
      <c r="AI3" s="180"/>
      <c r="AJ3" s="180"/>
      <c r="AK3" s="180"/>
      <c r="AL3" s="180"/>
      <c r="AM3" s="19"/>
      <c r="AN3" s="179" t="s">
        <v>28</v>
      </c>
      <c r="AO3" s="179"/>
      <c r="AP3" s="180">
        <f>【別紙３】!$C$27</f>
        <v>0</v>
      </c>
      <c r="AQ3" s="180"/>
      <c r="AR3" s="180"/>
      <c r="AS3" s="180"/>
      <c r="AT3" s="180"/>
      <c r="AU3" s="180"/>
      <c r="AV3" s="180"/>
      <c r="AW3" s="180"/>
      <c r="AX3" s="180"/>
      <c r="AY3" s="180"/>
      <c r="AZ3" s="19"/>
      <c r="BA3" s="179" t="s">
        <v>28</v>
      </c>
      <c r="BB3" s="179"/>
      <c r="BC3" s="180">
        <f>【別紙３】!$C$27</f>
        <v>0</v>
      </c>
      <c r="BD3" s="180"/>
      <c r="BE3" s="180"/>
      <c r="BF3" s="180"/>
      <c r="BG3" s="180"/>
      <c r="BH3" s="180"/>
      <c r="BI3" s="180"/>
      <c r="BJ3" s="180"/>
      <c r="BK3" s="180"/>
      <c r="BL3" s="180"/>
      <c r="BM3" s="19"/>
      <c r="BN3" s="179" t="s">
        <v>28</v>
      </c>
      <c r="BO3" s="179"/>
      <c r="BP3" s="180">
        <f>【別紙３】!$C$27</f>
        <v>0</v>
      </c>
      <c r="BQ3" s="180"/>
      <c r="BR3" s="180"/>
      <c r="BS3" s="180"/>
      <c r="BT3" s="180"/>
      <c r="BU3" s="180"/>
      <c r="BV3" s="180"/>
      <c r="BW3" s="180"/>
      <c r="BX3" s="180"/>
      <c r="BY3" s="180"/>
      <c r="BZ3" s="19"/>
      <c r="CA3" s="179" t="s">
        <v>28</v>
      </c>
      <c r="CB3" s="179"/>
      <c r="CC3" s="180">
        <f>【別紙３】!$C$27</f>
        <v>0</v>
      </c>
      <c r="CD3" s="180"/>
      <c r="CE3" s="180"/>
      <c r="CF3" s="180"/>
      <c r="CG3" s="180"/>
      <c r="CH3" s="180"/>
      <c r="CI3" s="180"/>
      <c r="CJ3" s="180"/>
      <c r="CK3" s="180"/>
      <c r="CL3" s="180"/>
      <c r="CM3" s="19"/>
      <c r="CN3" s="179" t="s">
        <v>28</v>
      </c>
      <c r="CO3" s="179"/>
      <c r="CP3" s="180">
        <f>【別紙３】!$C$27</f>
        <v>0</v>
      </c>
      <c r="CQ3" s="180"/>
      <c r="CR3" s="180"/>
      <c r="CS3" s="180"/>
      <c r="CT3" s="180"/>
      <c r="CU3" s="180"/>
      <c r="CV3" s="180"/>
      <c r="CW3" s="180"/>
      <c r="CX3" s="180"/>
      <c r="CY3" s="180"/>
      <c r="CZ3" s="19"/>
      <c r="DA3" s="179" t="s">
        <v>28</v>
      </c>
      <c r="DB3" s="179"/>
      <c r="DC3" s="180">
        <f>【別紙３】!$C$27</f>
        <v>0</v>
      </c>
      <c r="DD3" s="180"/>
      <c r="DE3" s="180"/>
      <c r="DF3" s="180"/>
      <c r="DG3" s="180"/>
      <c r="DH3" s="180"/>
      <c r="DI3" s="180"/>
      <c r="DJ3" s="180"/>
      <c r="DK3" s="180"/>
      <c r="DL3" s="180"/>
      <c r="DM3" s="19"/>
      <c r="DN3" s="179" t="s">
        <v>28</v>
      </c>
      <c r="DO3" s="179"/>
      <c r="DP3" s="180">
        <f>【別紙３】!$C$27</f>
        <v>0</v>
      </c>
      <c r="DQ3" s="180"/>
      <c r="DR3" s="180"/>
      <c r="DS3" s="180"/>
      <c r="DT3" s="180"/>
      <c r="DU3" s="180"/>
      <c r="DV3" s="180"/>
      <c r="DW3" s="180"/>
      <c r="DX3" s="180"/>
      <c r="DY3" s="180"/>
      <c r="DZ3" s="19"/>
      <c r="EA3" s="179" t="s">
        <v>28</v>
      </c>
      <c r="EB3" s="179"/>
      <c r="EC3" s="180">
        <f>【別紙３】!$C$27</f>
        <v>0</v>
      </c>
      <c r="ED3" s="180"/>
      <c r="EE3" s="180"/>
      <c r="EF3" s="180"/>
      <c r="EG3" s="180"/>
      <c r="EH3" s="180"/>
      <c r="EI3" s="180"/>
      <c r="EJ3" s="180"/>
      <c r="EK3" s="180"/>
      <c r="EL3" s="180"/>
      <c r="EM3" s="19"/>
      <c r="EN3" s="179" t="s">
        <v>28</v>
      </c>
      <c r="EO3" s="179"/>
      <c r="EP3" s="180">
        <f>【別紙３】!$C$27</f>
        <v>0</v>
      </c>
      <c r="EQ3" s="180"/>
      <c r="ER3" s="180"/>
      <c r="ES3" s="180"/>
      <c r="ET3" s="180"/>
      <c r="EU3" s="180"/>
      <c r="EV3" s="180"/>
      <c r="EW3" s="180"/>
      <c r="EX3" s="180"/>
      <c r="EY3" s="180"/>
      <c r="EZ3" s="19"/>
      <c r="FA3" s="179" t="s">
        <v>28</v>
      </c>
      <c r="FB3" s="179"/>
      <c r="FC3" s="180">
        <f>【別紙３】!$C$27</f>
        <v>0</v>
      </c>
      <c r="FD3" s="180"/>
      <c r="FE3" s="180"/>
      <c r="FF3" s="180"/>
      <c r="FG3" s="180"/>
      <c r="FH3" s="180"/>
      <c r="FI3" s="180"/>
      <c r="FJ3" s="180"/>
      <c r="FK3" s="180"/>
      <c r="FL3" s="180"/>
      <c r="FM3" s="19"/>
      <c r="FN3" s="179" t="s">
        <v>28</v>
      </c>
      <c r="FO3" s="179"/>
      <c r="FP3" s="180">
        <f>【別紙３】!$C$27</f>
        <v>0</v>
      </c>
      <c r="FQ3" s="180"/>
      <c r="FR3" s="180"/>
      <c r="FS3" s="180"/>
      <c r="FT3" s="180"/>
      <c r="FU3" s="180"/>
      <c r="FV3" s="180"/>
      <c r="FW3" s="180"/>
      <c r="FX3" s="180"/>
      <c r="FY3" s="180"/>
      <c r="FZ3" s="19"/>
      <c r="GA3" s="179" t="s">
        <v>28</v>
      </c>
      <c r="GB3" s="179"/>
      <c r="GC3" s="180">
        <f>【別紙３】!$C$27</f>
        <v>0</v>
      </c>
      <c r="GD3" s="180"/>
      <c r="GE3" s="180"/>
      <c r="GF3" s="180"/>
      <c r="GG3" s="180"/>
      <c r="GH3" s="180"/>
      <c r="GI3" s="180"/>
      <c r="GJ3" s="180"/>
      <c r="GK3" s="180"/>
      <c r="GL3" s="180"/>
      <c r="GM3" s="19"/>
      <c r="GN3" s="179" t="s">
        <v>28</v>
      </c>
      <c r="GO3" s="179"/>
      <c r="GP3" s="180">
        <f>【別紙３】!$C$27</f>
        <v>0</v>
      </c>
      <c r="GQ3" s="180"/>
      <c r="GR3" s="180"/>
      <c r="GS3" s="180"/>
      <c r="GT3" s="180"/>
      <c r="GU3" s="180"/>
      <c r="GV3" s="180"/>
      <c r="GW3" s="180"/>
      <c r="GX3" s="180"/>
      <c r="GY3" s="180"/>
      <c r="GZ3" s="19"/>
      <c r="HA3" s="179" t="s">
        <v>28</v>
      </c>
      <c r="HB3" s="179"/>
      <c r="HC3" s="180">
        <f>【別紙３】!$C$27</f>
        <v>0</v>
      </c>
      <c r="HD3" s="180"/>
      <c r="HE3" s="180"/>
      <c r="HF3" s="180"/>
      <c r="HG3" s="180"/>
      <c r="HH3" s="180"/>
      <c r="HI3" s="180"/>
      <c r="HJ3" s="180"/>
      <c r="HK3" s="180"/>
      <c r="HL3" s="180"/>
      <c r="HM3" s="19"/>
      <c r="HN3" s="179" t="s">
        <v>28</v>
      </c>
      <c r="HO3" s="179"/>
      <c r="HP3" s="180">
        <f>【別紙３】!$C$27</f>
        <v>0</v>
      </c>
      <c r="HQ3" s="180"/>
      <c r="HR3" s="180"/>
      <c r="HS3" s="180"/>
      <c r="HT3" s="180"/>
      <c r="HU3" s="180"/>
      <c r="HV3" s="180"/>
      <c r="HW3" s="180"/>
      <c r="HX3" s="180"/>
      <c r="HY3" s="180"/>
      <c r="HZ3" s="19"/>
      <c r="IA3" s="179" t="s">
        <v>28</v>
      </c>
      <c r="IB3" s="179"/>
      <c r="IC3" s="180">
        <f>【別紙３】!$C$27</f>
        <v>0</v>
      </c>
      <c r="ID3" s="180"/>
      <c r="IE3" s="180"/>
      <c r="IF3" s="180"/>
      <c r="IG3" s="180"/>
      <c r="IH3" s="180"/>
      <c r="II3" s="180"/>
      <c r="IJ3" s="180"/>
      <c r="IK3" s="180"/>
      <c r="IL3" s="180"/>
      <c r="IM3" s="19"/>
      <c r="IN3" s="179" t="s">
        <v>28</v>
      </c>
      <c r="IO3" s="179"/>
      <c r="IP3" s="180">
        <f>【別紙３】!$C$27</f>
        <v>0</v>
      </c>
      <c r="IQ3" s="180"/>
      <c r="IR3" s="180"/>
      <c r="IS3" s="180"/>
      <c r="IT3" s="180"/>
      <c r="IU3" s="180"/>
      <c r="IV3" s="180"/>
      <c r="IW3" s="180"/>
      <c r="IX3" s="180"/>
      <c r="IY3" s="180"/>
      <c r="IZ3" s="19"/>
      <c r="JA3" s="179"/>
      <c r="JB3" s="179"/>
      <c r="JC3" s="180"/>
      <c r="JD3" s="180"/>
      <c r="JE3" s="180"/>
      <c r="JF3" s="180"/>
      <c r="JG3" s="180"/>
      <c r="JH3" s="180"/>
      <c r="JI3" s="180"/>
      <c r="JJ3" s="180"/>
      <c r="JK3" s="180"/>
      <c r="JL3" s="180"/>
      <c r="JM3" s="19"/>
      <c r="JN3" s="179"/>
      <c r="JO3" s="179"/>
      <c r="JP3" s="180"/>
      <c r="JQ3" s="180"/>
      <c r="JR3" s="180"/>
      <c r="JS3" s="180"/>
      <c r="JT3" s="180"/>
      <c r="JU3" s="180"/>
      <c r="JV3" s="180"/>
      <c r="JW3" s="180"/>
      <c r="JX3" s="180"/>
      <c r="JY3" s="180"/>
      <c r="JZ3" s="19"/>
      <c r="KA3" s="179"/>
      <c r="KB3" s="179"/>
      <c r="KC3" s="180"/>
      <c r="KD3" s="180"/>
      <c r="KE3" s="180"/>
      <c r="KF3" s="180"/>
      <c r="KG3" s="180"/>
      <c r="KH3" s="180"/>
      <c r="KI3" s="180"/>
      <c r="KJ3" s="180"/>
      <c r="KK3" s="180"/>
      <c r="KL3" s="180"/>
      <c r="KM3" s="19"/>
      <c r="KN3" s="179"/>
      <c r="KO3" s="179"/>
      <c r="KP3" s="180"/>
      <c r="KQ3" s="180"/>
      <c r="KR3" s="180"/>
      <c r="KS3" s="180"/>
      <c r="KT3" s="180"/>
      <c r="KU3" s="180"/>
      <c r="KV3" s="180"/>
      <c r="KW3" s="180"/>
      <c r="KX3" s="180"/>
      <c r="KY3" s="180"/>
      <c r="KZ3" s="19"/>
      <c r="LA3" s="179"/>
      <c r="LB3" s="179"/>
      <c r="LC3" s="180"/>
      <c r="LD3" s="180"/>
      <c r="LE3" s="180"/>
      <c r="LF3" s="180"/>
      <c r="LG3" s="180"/>
      <c r="LH3" s="180"/>
      <c r="LI3" s="180"/>
      <c r="LJ3" s="180"/>
      <c r="LK3" s="180"/>
      <c r="LL3" s="180"/>
      <c r="LM3" s="19"/>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row>
    <row r="4" spans="1:507" ht="15" customHeight="1">
      <c r="A4" s="179"/>
      <c r="B4" s="179"/>
      <c r="C4" s="180"/>
      <c r="D4" s="180"/>
      <c r="E4" s="180"/>
      <c r="F4" s="180"/>
      <c r="G4" s="180"/>
      <c r="H4" s="180"/>
      <c r="I4" s="180"/>
      <c r="J4" s="180"/>
      <c r="K4" s="180"/>
      <c r="L4" s="180"/>
      <c r="M4" s="19"/>
      <c r="N4" s="179"/>
      <c r="O4" s="179"/>
      <c r="P4" s="180"/>
      <c r="Q4" s="180"/>
      <c r="R4" s="180"/>
      <c r="S4" s="180"/>
      <c r="T4" s="180"/>
      <c r="U4" s="180"/>
      <c r="V4" s="180"/>
      <c r="W4" s="180"/>
      <c r="X4" s="180"/>
      <c r="Y4" s="180"/>
      <c r="Z4" s="19"/>
      <c r="AA4" s="179"/>
      <c r="AB4" s="179"/>
      <c r="AC4" s="180"/>
      <c r="AD4" s="180"/>
      <c r="AE4" s="180"/>
      <c r="AF4" s="180"/>
      <c r="AG4" s="180"/>
      <c r="AH4" s="180"/>
      <c r="AI4" s="180"/>
      <c r="AJ4" s="180"/>
      <c r="AK4" s="180"/>
      <c r="AL4" s="180"/>
      <c r="AM4" s="19"/>
      <c r="AN4" s="179"/>
      <c r="AO4" s="179"/>
      <c r="AP4" s="180"/>
      <c r="AQ4" s="180"/>
      <c r="AR4" s="180"/>
      <c r="AS4" s="180"/>
      <c r="AT4" s="180"/>
      <c r="AU4" s="180"/>
      <c r="AV4" s="180"/>
      <c r="AW4" s="180"/>
      <c r="AX4" s="180"/>
      <c r="AY4" s="180"/>
      <c r="AZ4" s="19"/>
      <c r="BA4" s="179"/>
      <c r="BB4" s="179"/>
      <c r="BC4" s="180"/>
      <c r="BD4" s="180"/>
      <c r="BE4" s="180"/>
      <c r="BF4" s="180"/>
      <c r="BG4" s="180"/>
      <c r="BH4" s="180"/>
      <c r="BI4" s="180"/>
      <c r="BJ4" s="180"/>
      <c r="BK4" s="180"/>
      <c r="BL4" s="180"/>
      <c r="BM4" s="19"/>
      <c r="BN4" s="179"/>
      <c r="BO4" s="179"/>
      <c r="BP4" s="180"/>
      <c r="BQ4" s="180"/>
      <c r="BR4" s="180"/>
      <c r="BS4" s="180"/>
      <c r="BT4" s="180"/>
      <c r="BU4" s="180"/>
      <c r="BV4" s="180"/>
      <c r="BW4" s="180"/>
      <c r="BX4" s="180"/>
      <c r="BY4" s="180"/>
      <c r="BZ4" s="19"/>
      <c r="CA4" s="179"/>
      <c r="CB4" s="179"/>
      <c r="CC4" s="180"/>
      <c r="CD4" s="180"/>
      <c r="CE4" s="180"/>
      <c r="CF4" s="180"/>
      <c r="CG4" s="180"/>
      <c r="CH4" s="180"/>
      <c r="CI4" s="180"/>
      <c r="CJ4" s="180"/>
      <c r="CK4" s="180"/>
      <c r="CL4" s="180"/>
      <c r="CM4" s="19"/>
      <c r="CN4" s="179"/>
      <c r="CO4" s="179"/>
      <c r="CP4" s="180"/>
      <c r="CQ4" s="180"/>
      <c r="CR4" s="180"/>
      <c r="CS4" s="180"/>
      <c r="CT4" s="180"/>
      <c r="CU4" s="180"/>
      <c r="CV4" s="180"/>
      <c r="CW4" s="180"/>
      <c r="CX4" s="180"/>
      <c r="CY4" s="180"/>
      <c r="CZ4" s="19"/>
      <c r="DA4" s="179"/>
      <c r="DB4" s="179"/>
      <c r="DC4" s="180"/>
      <c r="DD4" s="180"/>
      <c r="DE4" s="180"/>
      <c r="DF4" s="180"/>
      <c r="DG4" s="180"/>
      <c r="DH4" s="180"/>
      <c r="DI4" s="180"/>
      <c r="DJ4" s="180"/>
      <c r="DK4" s="180"/>
      <c r="DL4" s="180"/>
      <c r="DM4" s="19"/>
      <c r="DN4" s="179"/>
      <c r="DO4" s="179"/>
      <c r="DP4" s="180"/>
      <c r="DQ4" s="180"/>
      <c r="DR4" s="180"/>
      <c r="DS4" s="180"/>
      <c r="DT4" s="180"/>
      <c r="DU4" s="180"/>
      <c r="DV4" s="180"/>
      <c r="DW4" s="180"/>
      <c r="DX4" s="180"/>
      <c r="DY4" s="180"/>
      <c r="DZ4" s="19"/>
      <c r="EA4" s="179"/>
      <c r="EB4" s="179"/>
      <c r="EC4" s="180"/>
      <c r="ED4" s="180"/>
      <c r="EE4" s="180"/>
      <c r="EF4" s="180"/>
      <c r="EG4" s="180"/>
      <c r="EH4" s="180"/>
      <c r="EI4" s="180"/>
      <c r="EJ4" s="180"/>
      <c r="EK4" s="180"/>
      <c r="EL4" s="180"/>
      <c r="EM4" s="19"/>
      <c r="EN4" s="179"/>
      <c r="EO4" s="179"/>
      <c r="EP4" s="180"/>
      <c r="EQ4" s="180"/>
      <c r="ER4" s="180"/>
      <c r="ES4" s="180"/>
      <c r="ET4" s="180"/>
      <c r="EU4" s="180"/>
      <c r="EV4" s="180"/>
      <c r="EW4" s="180"/>
      <c r="EX4" s="180"/>
      <c r="EY4" s="180"/>
      <c r="EZ4" s="19"/>
      <c r="FA4" s="179"/>
      <c r="FB4" s="179"/>
      <c r="FC4" s="180"/>
      <c r="FD4" s="180"/>
      <c r="FE4" s="180"/>
      <c r="FF4" s="180"/>
      <c r="FG4" s="180"/>
      <c r="FH4" s="180"/>
      <c r="FI4" s="180"/>
      <c r="FJ4" s="180"/>
      <c r="FK4" s="180"/>
      <c r="FL4" s="180"/>
      <c r="FM4" s="19"/>
      <c r="FN4" s="179"/>
      <c r="FO4" s="179"/>
      <c r="FP4" s="180"/>
      <c r="FQ4" s="180"/>
      <c r="FR4" s="180"/>
      <c r="FS4" s="180"/>
      <c r="FT4" s="180"/>
      <c r="FU4" s="180"/>
      <c r="FV4" s="180"/>
      <c r="FW4" s="180"/>
      <c r="FX4" s="180"/>
      <c r="FY4" s="180"/>
      <c r="FZ4" s="19"/>
      <c r="GA4" s="179"/>
      <c r="GB4" s="179"/>
      <c r="GC4" s="180"/>
      <c r="GD4" s="180"/>
      <c r="GE4" s="180"/>
      <c r="GF4" s="180"/>
      <c r="GG4" s="180"/>
      <c r="GH4" s="180"/>
      <c r="GI4" s="180"/>
      <c r="GJ4" s="180"/>
      <c r="GK4" s="180"/>
      <c r="GL4" s="180"/>
      <c r="GM4" s="19"/>
      <c r="GN4" s="179"/>
      <c r="GO4" s="179"/>
      <c r="GP4" s="180"/>
      <c r="GQ4" s="180"/>
      <c r="GR4" s="180"/>
      <c r="GS4" s="180"/>
      <c r="GT4" s="180"/>
      <c r="GU4" s="180"/>
      <c r="GV4" s="180"/>
      <c r="GW4" s="180"/>
      <c r="GX4" s="180"/>
      <c r="GY4" s="180"/>
      <c r="GZ4" s="19"/>
      <c r="HA4" s="179"/>
      <c r="HB4" s="179"/>
      <c r="HC4" s="180"/>
      <c r="HD4" s="180"/>
      <c r="HE4" s="180"/>
      <c r="HF4" s="180"/>
      <c r="HG4" s="180"/>
      <c r="HH4" s="180"/>
      <c r="HI4" s="180"/>
      <c r="HJ4" s="180"/>
      <c r="HK4" s="180"/>
      <c r="HL4" s="180"/>
      <c r="HM4" s="19"/>
      <c r="HN4" s="179"/>
      <c r="HO4" s="179"/>
      <c r="HP4" s="180"/>
      <c r="HQ4" s="180"/>
      <c r="HR4" s="180"/>
      <c r="HS4" s="180"/>
      <c r="HT4" s="180"/>
      <c r="HU4" s="180"/>
      <c r="HV4" s="180"/>
      <c r="HW4" s="180"/>
      <c r="HX4" s="180"/>
      <c r="HY4" s="180"/>
      <c r="HZ4" s="19"/>
      <c r="IA4" s="179"/>
      <c r="IB4" s="179"/>
      <c r="IC4" s="180"/>
      <c r="ID4" s="180"/>
      <c r="IE4" s="180"/>
      <c r="IF4" s="180"/>
      <c r="IG4" s="180"/>
      <c r="IH4" s="180"/>
      <c r="II4" s="180"/>
      <c r="IJ4" s="180"/>
      <c r="IK4" s="180"/>
      <c r="IL4" s="180"/>
      <c r="IM4" s="19"/>
      <c r="IN4" s="179"/>
      <c r="IO4" s="179"/>
      <c r="IP4" s="180"/>
      <c r="IQ4" s="180"/>
      <c r="IR4" s="180"/>
      <c r="IS4" s="180"/>
      <c r="IT4" s="180"/>
      <c r="IU4" s="180"/>
      <c r="IV4" s="180"/>
      <c r="IW4" s="180"/>
      <c r="IX4" s="180"/>
      <c r="IY4" s="180"/>
      <c r="IZ4" s="19"/>
      <c r="JA4" s="179"/>
      <c r="JB4" s="179"/>
      <c r="JC4" s="180"/>
      <c r="JD4" s="180"/>
      <c r="JE4" s="180"/>
      <c r="JF4" s="180"/>
      <c r="JG4" s="180"/>
      <c r="JH4" s="180"/>
      <c r="JI4" s="180"/>
      <c r="JJ4" s="180"/>
      <c r="JK4" s="180"/>
      <c r="JL4" s="180"/>
      <c r="JM4" s="19"/>
      <c r="JN4" s="179"/>
      <c r="JO4" s="179"/>
      <c r="JP4" s="180"/>
      <c r="JQ4" s="180"/>
      <c r="JR4" s="180"/>
      <c r="JS4" s="180"/>
      <c r="JT4" s="180"/>
      <c r="JU4" s="180"/>
      <c r="JV4" s="180"/>
      <c r="JW4" s="180"/>
      <c r="JX4" s="180"/>
      <c r="JY4" s="180"/>
      <c r="JZ4" s="19"/>
      <c r="KA4" s="179"/>
      <c r="KB4" s="179"/>
      <c r="KC4" s="180"/>
      <c r="KD4" s="180"/>
      <c r="KE4" s="180"/>
      <c r="KF4" s="180"/>
      <c r="KG4" s="180"/>
      <c r="KH4" s="180"/>
      <c r="KI4" s="180"/>
      <c r="KJ4" s="180"/>
      <c r="KK4" s="180"/>
      <c r="KL4" s="180"/>
      <c r="KM4" s="19"/>
      <c r="KN4" s="179"/>
      <c r="KO4" s="179"/>
      <c r="KP4" s="180"/>
      <c r="KQ4" s="180"/>
      <c r="KR4" s="180"/>
      <c r="KS4" s="180"/>
      <c r="KT4" s="180"/>
      <c r="KU4" s="180"/>
      <c r="KV4" s="180"/>
      <c r="KW4" s="180"/>
      <c r="KX4" s="180"/>
      <c r="KY4" s="180"/>
      <c r="KZ4" s="19"/>
      <c r="LA4" s="179"/>
      <c r="LB4" s="179"/>
      <c r="LC4" s="180"/>
      <c r="LD4" s="180"/>
      <c r="LE4" s="180"/>
      <c r="LF4" s="180"/>
      <c r="LG4" s="180"/>
      <c r="LH4" s="180"/>
      <c r="LI4" s="180"/>
      <c r="LJ4" s="180"/>
      <c r="LK4" s="180"/>
      <c r="LL4" s="180"/>
      <c r="LM4" s="19"/>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row>
    <row r="5" spans="1:507" ht="15" customHeight="1">
      <c r="A5" s="179"/>
      <c r="B5" s="179"/>
      <c r="C5" s="180"/>
      <c r="D5" s="180"/>
      <c r="E5" s="180"/>
      <c r="F5" s="180"/>
      <c r="G5" s="180"/>
      <c r="H5" s="180"/>
      <c r="I5" s="180"/>
      <c r="J5" s="180"/>
      <c r="K5" s="180"/>
      <c r="L5" s="180"/>
      <c r="M5" s="19"/>
      <c r="N5" s="179"/>
      <c r="O5" s="179"/>
      <c r="P5" s="180"/>
      <c r="Q5" s="180"/>
      <c r="R5" s="180"/>
      <c r="S5" s="180"/>
      <c r="T5" s="180"/>
      <c r="U5" s="180"/>
      <c r="V5" s="180"/>
      <c r="W5" s="180"/>
      <c r="X5" s="180"/>
      <c r="Y5" s="180"/>
      <c r="Z5" s="19"/>
      <c r="AA5" s="179"/>
      <c r="AB5" s="179"/>
      <c r="AC5" s="180"/>
      <c r="AD5" s="180"/>
      <c r="AE5" s="180"/>
      <c r="AF5" s="180"/>
      <c r="AG5" s="180"/>
      <c r="AH5" s="180"/>
      <c r="AI5" s="180"/>
      <c r="AJ5" s="180"/>
      <c r="AK5" s="180"/>
      <c r="AL5" s="180"/>
      <c r="AM5" s="19"/>
      <c r="AN5" s="179"/>
      <c r="AO5" s="179"/>
      <c r="AP5" s="180"/>
      <c r="AQ5" s="180"/>
      <c r="AR5" s="180"/>
      <c r="AS5" s="180"/>
      <c r="AT5" s="180"/>
      <c r="AU5" s="180"/>
      <c r="AV5" s="180"/>
      <c r="AW5" s="180"/>
      <c r="AX5" s="180"/>
      <c r="AY5" s="180"/>
      <c r="AZ5" s="19"/>
      <c r="BA5" s="179"/>
      <c r="BB5" s="179"/>
      <c r="BC5" s="180"/>
      <c r="BD5" s="180"/>
      <c r="BE5" s="180"/>
      <c r="BF5" s="180"/>
      <c r="BG5" s="180"/>
      <c r="BH5" s="180"/>
      <c r="BI5" s="180"/>
      <c r="BJ5" s="180"/>
      <c r="BK5" s="180"/>
      <c r="BL5" s="180"/>
      <c r="BM5" s="19"/>
      <c r="BN5" s="179"/>
      <c r="BO5" s="179"/>
      <c r="BP5" s="180"/>
      <c r="BQ5" s="180"/>
      <c r="BR5" s="180"/>
      <c r="BS5" s="180"/>
      <c r="BT5" s="180"/>
      <c r="BU5" s="180"/>
      <c r="BV5" s="180"/>
      <c r="BW5" s="180"/>
      <c r="BX5" s="180"/>
      <c r="BY5" s="180"/>
      <c r="BZ5" s="19"/>
      <c r="CA5" s="179"/>
      <c r="CB5" s="179"/>
      <c r="CC5" s="180"/>
      <c r="CD5" s="180"/>
      <c r="CE5" s="180"/>
      <c r="CF5" s="180"/>
      <c r="CG5" s="180"/>
      <c r="CH5" s="180"/>
      <c r="CI5" s="180"/>
      <c r="CJ5" s="180"/>
      <c r="CK5" s="180"/>
      <c r="CL5" s="180"/>
      <c r="CM5" s="19"/>
      <c r="CN5" s="179"/>
      <c r="CO5" s="179"/>
      <c r="CP5" s="180"/>
      <c r="CQ5" s="180"/>
      <c r="CR5" s="180"/>
      <c r="CS5" s="180"/>
      <c r="CT5" s="180"/>
      <c r="CU5" s="180"/>
      <c r="CV5" s="180"/>
      <c r="CW5" s="180"/>
      <c r="CX5" s="180"/>
      <c r="CY5" s="180"/>
      <c r="CZ5" s="19"/>
      <c r="DA5" s="179"/>
      <c r="DB5" s="179"/>
      <c r="DC5" s="180"/>
      <c r="DD5" s="180"/>
      <c r="DE5" s="180"/>
      <c r="DF5" s="180"/>
      <c r="DG5" s="180"/>
      <c r="DH5" s="180"/>
      <c r="DI5" s="180"/>
      <c r="DJ5" s="180"/>
      <c r="DK5" s="180"/>
      <c r="DL5" s="180"/>
      <c r="DM5" s="19"/>
      <c r="DN5" s="179"/>
      <c r="DO5" s="179"/>
      <c r="DP5" s="180"/>
      <c r="DQ5" s="180"/>
      <c r="DR5" s="180"/>
      <c r="DS5" s="180"/>
      <c r="DT5" s="180"/>
      <c r="DU5" s="180"/>
      <c r="DV5" s="180"/>
      <c r="DW5" s="180"/>
      <c r="DX5" s="180"/>
      <c r="DY5" s="180"/>
      <c r="DZ5" s="19"/>
      <c r="EA5" s="179"/>
      <c r="EB5" s="179"/>
      <c r="EC5" s="180"/>
      <c r="ED5" s="180"/>
      <c r="EE5" s="180"/>
      <c r="EF5" s="180"/>
      <c r="EG5" s="180"/>
      <c r="EH5" s="180"/>
      <c r="EI5" s="180"/>
      <c r="EJ5" s="180"/>
      <c r="EK5" s="180"/>
      <c r="EL5" s="180"/>
      <c r="EM5" s="19"/>
      <c r="EN5" s="179"/>
      <c r="EO5" s="179"/>
      <c r="EP5" s="180"/>
      <c r="EQ5" s="180"/>
      <c r="ER5" s="180"/>
      <c r="ES5" s="180"/>
      <c r="ET5" s="180"/>
      <c r="EU5" s="180"/>
      <c r="EV5" s="180"/>
      <c r="EW5" s="180"/>
      <c r="EX5" s="180"/>
      <c r="EY5" s="180"/>
      <c r="EZ5" s="19"/>
      <c r="FA5" s="179"/>
      <c r="FB5" s="179"/>
      <c r="FC5" s="180"/>
      <c r="FD5" s="180"/>
      <c r="FE5" s="180"/>
      <c r="FF5" s="180"/>
      <c r="FG5" s="180"/>
      <c r="FH5" s="180"/>
      <c r="FI5" s="180"/>
      <c r="FJ5" s="180"/>
      <c r="FK5" s="180"/>
      <c r="FL5" s="180"/>
      <c r="FM5" s="19"/>
      <c r="FN5" s="179"/>
      <c r="FO5" s="179"/>
      <c r="FP5" s="180"/>
      <c r="FQ5" s="180"/>
      <c r="FR5" s="180"/>
      <c r="FS5" s="180"/>
      <c r="FT5" s="180"/>
      <c r="FU5" s="180"/>
      <c r="FV5" s="180"/>
      <c r="FW5" s="180"/>
      <c r="FX5" s="180"/>
      <c r="FY5" s="180"/>
      <c r="FZ5" s="19"/>
      <c r="GA5" s="179"/>
      <c r="GB5" s="179"/>
      <c r="GC5" s="180"/>
      <c r="GD5" s="180"/>
      <c r="GE5" s="180"/>
      <c r="GF5" s="180"/>
      <c r="GG5" s="180"/>
      <c r="GH5" s="180"/>
      <c r="GI5" s="180"/>
      <c r="GJ5" s="180"/>
      <c r="GK5" s="180"/>
      <c r="GL5" s="180"/>
      <c r="GM5" s="19"/>
      <c r="GN5" s="179"/>
      <c r="GO5" s="179"/>
      <c r="GP5" s="180"/>
      <c r="GQ5" s="180"/>
      <c r="GR5" s="180"/>
      <c r="GS5" s="180"/>
      <c r="GT5" s="180"/>
      <c r="GU5" s="180"/>
      <c r="GV5" s="180"/>
      <c r="GW5" s="180"/>
      <c r="GX5" s="180"/>
      <c r="GY5" s="180"/>
      <c r="GZ5" s="19"/>
      <c r="HA5" s="179"/>
      <c r="HB5" s="179"/>
      <c r="HC5" s="180"/>
      <c r="HD5" s="180"/>
      <c r="HE5" s="180"/>
      <c r="HF5" s="180"/>
      <c r="HG5" s="180"/>
      <c r="HH5" s="180"/>
      <c r="HI5" s="180"/>
      <c r="HJ5" s="180"/>
      <c r="HK5" s="180"/>
      <c r="HL5" s="180"/>
      <c r="HM5" s="19"/>
      <c r="HN5" s="179"/>
      <c r="HO5" s="179"/>
      <c r="HP5" s="180"/>
      <c r="HQ5" s="180"/>
      <c r="HR5" s="180"/>
      <c r="HS5" s="180"/>
      <c r="HT5" s="180"/>
      <c r="HU5" s="180"/>
      <c r="HV5" s="180"/>
      <c r="HW5" s="180"/>
      <c r="HX5" s="180"/>
      <c r="HY5" s="180"/>
      <c r="HZ5" s="19"/>
      <c r="IA5" s="179"/>
      <c r="IB5" s="179"/>
      <c r="IC5" s="180"/>
      <c r="ID5" s="180"/>
      <c r="IE5" s="180"/>
      <c r="IF5" s="180"/>
      <c r="IG5" s="180"/>
      <c r="IH5" s="180"/>
      <c r="II5" s="180"/>
      <c r="IJ5" s="180"/>
      <c r="IK5" s="180"/>
      <c r="IL5" s="180"/>
      <c r="IM5" s="19"/>
      <c r="IN5" s="179"/>
      <c r="IO5" s="179"/>
      <c r="IP5" s="180"/>
      <c r="IQ5" s="180"/>
      <c r="IR5" s="180"/>
      <c r="IS5" s="180"/>
      <c r="IT5" s="180"/>
      <c r="IU5" s="180"/>
      <c r="IV5" s="180"/>
      <c r="IW5" s="180"/>
      <c r="IX5" s="180"/>
      <c r="IY5" s="180"/>
      <c r="IZ5" s="19"/>
      <c r="JA5" s="179"/>
      <c r="JB5" s="179"/>
      <c r="JC5" s="180"/>
      <c r="JD5" s="180"/>
      <c r="JE5" s="180"/>
      <c r="JF5" s="180"/>
      <c r="JG5" s="180"/>
      <c r="JH5" s="180"/>
      <c r="JI5" s="180"/>
      <c r="JJ5" s="180"/>
      <c r="JK5" s="180"/>
      <c r="JL5" s="180"/>
      <c r="JM5" s="19"/>
      <c r="JN5" s="179"/>
      <c r="JO5" s="179"/>
      <c r="JP5" s="180"/>
      <c r="JQ5" s="180"/>
      <c r="JR5" s="180"/>
      <c r="JS5" s="180"/>
      <c r="JT5" s="180"/>
      <c r="JU5" s="180"/>
      <c r="JV5" s="180"/>
      <c r="JW5" s="180"/>
      <c r="JX5" s="180"/>
      <c r="JY5" s="180"/>
      <c r="JZ5" s="19"/>
      <c r="KA5" s="179"/>
      <c r="KB5" s="179"/>
      <c r="KC5" s="180"/>
      <c r="KD5" s="180"/>
      <c r="KE5" s="180"/>
      <c r="KF5" s="180"/>
      <c r="KG5" s="180"/>
      <c r="KH5" s="180"/>
      <c r="KI5" s="180"/>
      <c r="KJ5" s="180"/>
      <c r="KK5" s="180"/>
      <c r="KL5" s="180"/>
      <c r="KM5" s="19"/>
      <c r="KN5" s="179"/>
      <c r="KO5" s="179"/>
      <c r="KP5" s="180"/>
      <c r="KQ5" s="180"/>
      <c r="KR5" s="180"/>
      <c r="KS5" s="180"/>
      <c r="KT5" s="180"/>
      <c r="KU5" s="180"/>
      <c r="KV5" s="180"/>
      <c r="KW5" s="180"/>
      <c r="KX5" s="180"/>
      <c r="KY5" s="180"/>
      <c r="KZ5" s="19"/>
      <c r="LA5" s="179"/>
      <c r="LB5" s="179"/>
      <c r="LC5" s="180"/>
      <c r="LD5" s="180"/>
      <c r="LE5" s="180"/>
      <c r="LF5" s="180"/>
      <c r="LG5" s="180"/>
      <c r="LH5" s="180"/>
      <c r="LI5" s="180"/>
      <c r="LJ5" s="180"/>
      <c r="LK5" s="180"/>
      <c r="LL5" s="180"/>
      <c r="LM5" s="19"/>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row>
    <row r="6" spans="1:507" ht="15" customHeight="1">
      <c r="A6" s="179"/>
      <c r="B6" s="179"/>
      <c r="C6" s="180"/>
      <c r="D6" s="180"/>
      <c r="E6" s="180"/>
      <c r="F6" s="180"/>
      <c r="G6" s="180"/>
      <c r="H6" s="180"/>
      <c r="I6" s="180"/>
      <c r="J6" s="180"/>
      <c r="K6" s="180"/>
      <c r="L6" s="180"/>
      <c r="M6" s="19"/>
      <c r="N6" s="179"/>
      <c r="O6" s="179"/>
      <c r="P6" s="180"/>
      <c r="Q6" s="180"/>
      <c r="R6" s="180"/>
      <c r="S6" s="180"/>
      <c r="T6" s="180"/>
      <c r="U6" s="180"/>
      <c r="V6" s="180"/>
      <c r="W6" s="180"/>
      <c r="X6" s="180"/>
      <c r="Y6" s="180"/>
      <c r="Z6" s="19"/>
      <c r="AA6" s="179"/>
      <c r="AB6" s="179"/>
      <c r="AC6" s="180"/>
      <c r="AD6" s="180"/>
      <c r="AE6" s="180"/>
      <c r="AF6" s="180"/>
      <c r="AG6" s="180"/>
      <c r="AH6" s="180"/>
      <c r="AI6" s="180"/>
      <c r="AJ6" s="180"/>
      <c r="AK6" s="180"/>
      <c r="AL6" s="180"/>
      <c r="AM6" s="19"/>
      <c r="AN6" s="179"/>
      <c r="AO6" s="179"/>
      <c r="AP6" s="180"/>
      <c r="AQ6" s="180"/>
      <c r="AR6" s="180"/>
      <c r="AS6" s="180"/>
      <c r="AT6" s="180"/>
      <c r="AU6" s="180"/>
      <c r="AV6" s="180"/>
      <c r="AW6" s="180"/>
      <c r="AX6" s="180"/>
      <c r="AY6" s="180"/>
      <c r="AZ6" s="19"/>
      <c r="BA6" s="179"/>
      <c r="BB6" s="179"/>
      <c r="BC6" s="180"/>
      <c r="BD6" s="180"/>
      <c r="BE6" s="180"/>
      <c r="BF6" s="180"/>
      <c r="BG6" s="180"/>
      <c r="BH6" s="180"/>
      <c r="BI6" s="180"/>
      <c r="BJ6" s="180"/>
      <c r="BK6" s="180"/>
      <c r="BL6" s="180"/>
      <c r="BM6" s="19"/>
      <c r="BN6" s="179"/>
      <c r="BO6" s="179"/>
      <c r="BP6" s="180"/>
      <c r="BQ6" s="180"/>
      <c r="BR6" s="180"/>
      <c r="BS6" s="180"/>
      <c r="BT6" s="180"/>
      <c r="BU6" s="180"/>
      <c r="BV6" s="180"/>
      <c r="BW6" s="180"/>
      <c r="BX6" s="180"/>
      <c r="BY6" s="180"/>
      <c r="BZ6" s="19"/>
      <c r="CA6" s="179"/>
      <c r="CB6" s="179"/>
      <c r="CC6" s="180"/>
      <c r="CD6" s="180"/>
      <c r="CE6" s="180"/>
      <c r="CF6" s="180"/>
      <c r="CG6" s="180"/>
      <c r="CH6" s="180"/>
      <c r="CI6" s="180"/>
      <c r="CJ6" s="180"/>
      <c r="CK6" s="180"/>
      <c r="CL6" s="180"/>
      <c r="CM6" s="19"/>
      <c r="CN6" s="179"/>
      <c r="CO6" s="179"/>
      <c r="CP6" s="180"/>
      <c r="CQ6" s="180"/>
      <c r="CR6" s="180"/>
      <c r="CS6" s="180"/>
      <c r="CT6" s="180"/>
      <c r="CU6" s="180"/>
      <c r="CV6" s="180"/>
      <c r="CW6" s="180"/>
      <c r="CX6" s="180"/>
      <c r="CY6" s="180"/>
      <c r="CZ6" s="19"/>
      <c r="DA6" s="179"/>
      <c r="DB6" s="179"/>
      <c r="DC6" s="180"/>
      <c r="DD6" s="180"/>
      <c r="DE6" s="180"/>
      <c r="DF6" s="180"/>
      <c r="DG6" s="180"/>
      <c r="DH6" s="180"/>
      <c r="DI6" s="180"/>
      <c r="DJ6" s="180"/>
      <c r="DK6" s="180"/>
      <c r="DL6" s="180"/>
      <c r="DM6" s="19"/>
      <c r="DN6" s="179"/>
      <c r="DO6" s="179"/>
      <c r="DP6" s="180"/>
      <c r="DQ6" s="180"/>
      <c r="DR6" s="180"/>
      <c r="DS6" s="180"/>
      <c r="DT6" s="180"/>
      <c r="DU6" s="180"/>
      <c r="DV6" s="180"/>
      <c r="DW6" s="180"/>
      <c r="DX6" s="180"/>
      <c r="DY6" s="180"/>
      <c r="DZ6" s="19"/>
      <c r="EA6" s="179"/>
      <c r="EB6" s="179"/>
      <c r="EC6" s="180"/>
      <c r="ED6" s="180"/>
      <c r="EE6" s="180"/>
      <c r="EF6" s="180"/>
      <c r="EG6" s="180"/>
      <c r="EH6" s="180"/>
      <c r="EI6" s="180"/>
      <c r="EJ6" s="180"/>
      <c r="EK6" s="180"/>
      <c r="EL6" s="180"/>
      <c r="EM6" s="19"/>
      <c r="EN6" s="179"/>
      <c r="EO6" s="179"/>
      <c r="EP6" s="180"/>
      <c r="EQ6" s="180"/>
      <c r="ER6" s="180"/>
      <c r="ES6" s="180"/>
      <c r="ET6" s="180"/>
      <c r="EU6" s="180"/>
      <c r="EV6" s="180"/>
      <c r="EW6" s="180"/>
      <c r="EX6" s="180"/>
      <c r="EY6" s="180"/>
      <c r="EZ6" s="19"/>
      <c r="FA6" s="179"/>
      <c r="FB6" s="179"/>
      <c r="FC6" s="180"/>
      <c r="FD6" s="180"/>
      <c r="FE6" s="180"/>
      <c r="FF6" s="180"/>
      <c r="FG6" s="180"/>
      <c r="FH6" s="180"/>
      <c r="FI6" s="180"/>
      <c r="FJ6" s="180"/>
      <c r="FK6" s="180"/>
      <c r="FL6" s="180"/>
      <c r="FM6" s="19"/>
      <c r="FN6" s="179"/>
      <c r="FO6" s="179"/>
      <c r="FP6" s="180"/>
      <c r="FQ6" s="180"/>
      <c r="FR6" s="180"/>
      <c r="FS6" s="180"/>
      <c r="FT6" s="180"/>
      <c r="FU6" s="180"/>
      <c r="FV6" s="180"/>
      <c r="FW6" s="180"/>
      <c r="FX6" s="180"/>
      <c r="FY6" s="180"/>
      <c r="FZ6" s="19"/>
      <c r="GA6" s="179"/>
      <c r="GB6" s="179"/>
      <c r="GC6" s="180"/>
      <c r="GD6" s="180"/>
      <c r="GE6" s="180"/>
      <c r="GF6" s="180"/>
      <c r="GG6" s="180"/>
      <c r="GH6" s="180"/>
      <c r="GI6" s="180"/>
      <c r="GJ6" s="180"/>
      <c r="GK6" s="180"/>
      <c r="GL6" s="180"/>
      <c r="GM6" s="19"/>
      <c r="GN6" s="179"/>
      <c r="GO6" s="179"/>
      <c r="GP6" s="180"/>
      <c r="GQ6" s="180"/>
      <c r="GR6" s="180"/>
      <c r="GS6" s="180"/>
      <c r="GT6" s="180"/>
      <c r="GU6" s="180"/>
      <c r="GV6" s="180"/>
      <c r="GW6" s="180"/>
      <c r="GX6" s="180"/>
      <c r="GY6" s="180"/>
      <c r="GZ6" s="19"/>
      <c r="HA6" s="179"/>
      <c r="HB6" s="179"/>
      <c r="HC6" s="180"/>
      <c r="HD6" s="180"/>
      <c r="HE6" s="180"/>
      <c r="HF6" s="180"/>
      <c r="HG6" s="180"/>
      <c r="HH6" s="180"/>
      <c r="HI6" s="180"/>
      <c r="HJ6" s="180"/>
      <c r="HK6" s="180"/>
      <c r="HL6" s="180"/>
      <c r="HM6" s="19"/>
      <c r="HN6" s="179"/>
      <c r="HO6" s="179"/>
      <c r="HP6" s="180"/>
      <c r="HQ6" s="180"/>
      <c r="HR6" s="180"/>
      <c r="HS6" s="180"/>
      <c r="HT6" s="180"/>
      <c r="HU6" s="180"/>
      <c r="HV6" s="180"/>
      <c r="HW6" s="180"/>
      <c r="HX6" s="180"/>
      <c r="HY6" s="180"/>
      <c r="HZ6" s="19"/>
      <c r="IA6" s="179"/>
      <c r="IB6" s="179"/>
      <c r="IC6" s="180"/>
      <c r="ID6" s="180"/>
      <c r="IE6" s="180"/>
      <c r="IF6" s="180"/>
      <c r="IG6" s="180"/>
      <c r="IH6" s="180"/>
      <c r="II6" s="180"/>
      <c r="IJ6" s="180"/>
      <c r="IK6" s="180"/>
      <c r="IL6" s="180"/>
      <c r="IM6" s="19"/>
      <c r="IN6" s="179"/>
      <c r="IO6" s="179"/>
      <c r="IP6" s="180"/>
      <c r="IQ6" s="180"/>
      <c r="IR6" s="180"/>
      <c r="IS6" s="180"/>
      <c r="IT6" s="180"/>
      <c r="IU6" s="180"/>
      <c r="IV6" s="180"/>
      <c r="IW6" s="180"/>
      <c r="IX6" s="180"/>
      <c r="IY6" s="180"/>
      <c r="IZ6" s="19"/>
      <c r="JA6" s="179"/>
      <c r="JB6" s="179"/>
      <c r="JC6" s="180"/>
      <c r="JD6" s="180"/>
      <c r="JE6" s="180"/>
      <c r="JF6" s="180"/>
      <c r="JG6" s="180"/>
      <c r="JH6" s="180"/>
      <c r="JI6" s="180"/>
      <c r="JJ6" s="180"/>
      <c r="JK6" s="180"/>
      <c r="JL6" s="180"/>
      <c r="JM6" s="19"/>
      <c r="JN6" s="179"/>
      <c r="JO6" s="179"/>
      <c r="JP6" s="180"/>
      <c r="JQ6" s="180"/>
      <c r="JR6" s="180"/>
      <c r="JS6" s="180"/>
      <c r="JT6" s="180"/>
      <c r="JU6" s="180"/>
      <c r="JV6" s="180"/>
      <c r="JW6" s="180"/>
      <c r="JX6" s="180"/>
      <c r="JY6" s="180"/>
      <c r="JZ6" s="19"/>
      <c r="KA6" s="179"/>
      <c r="KB6" s="179"/>
      <c r="KC6" s="180"/>
      <c r="KD6" s="180"/>
      <c r="KE6" s="180"/>
      <c r="KF6" s="180"/>
      <c r="KG6" s="180"/>
      <c r="KH6" s="180"/>
      <c r="KI6" s="180"/>
      <c r="KJ6" s="180"/>
      <c r="KK6" s="180"/>
      <c r="KL6" s="180"/>
      <c r="KM6" s="19"/>
      <c r="KN6" s="179"/>
      <c r="KO6" s="179"/>
      <c r="KP6" s="180"/>
      <c r="KQ6" s="180"/>
      <c r="KR6" s="180"/>
      <c r="KS6" s="180"/>
      <c r="KT6" s="180"/>
      <c r="KU6" s="180"/>
      <c r="KV6" s="180"/>
      <c r="KW6" s="180"/>
      <c r="KX6" s="180"/>
      <c r="KY6" s="180"/>
      <c r="KZ6" s="19"/>
      <c r="LA6" s="179"/>
      <c r="LB6" s="179"/>
      <c r="LC6" s="180"/>
      <c r="LD6" s="180"/>
      <c r="LE6" s="180"/>
      <c r="LF6" s="180"/>
      <c r="LG6" s="180"/>
      <c r="LH6" s="180"/>
      <c r="LI6" s="180"/>
      <c r="LJ6" s="180"/>
      <c r="LK6" s="180"/>
      <c r="LL6" s="180"/>
      <c r="LM6" s="19"/>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row>
    <row r="7" spans="1:507" ht="17.100000000000001" customHeight="1">
      <c r="A7" s="63"/>
      <c r="B7" s="256"/>
      <c r="C7" s="256"/>
      <c r="D7" s="64"/>
      <c r="E7" s="61" t="s">
        <v>32</v>
      </c>
      <c r="F7" s="61"/>
      <c r="G7" s="137"/>
      <c r="H7" s="62"/>
      <c r="I7" s="62"/>
      <c r="J7" s="141"/>
      <c r="K7" s="141"/>
      <c r="L7" s="141"/>
      <c r="M7" s="19"/>
      <c r="N7" s="63"/>
      <c r="O7" s="256"/>
      <c r="P7" s="256"/>
      <c r="Q7" s="64"/>
      <c r="R7" s="61" t="s">
        <v>32</v>
      </c>
      <c r="S7" s="61"/>
      <c r="T7" s="137"/>
      <c r="U7" s="62"/>
      <c r="V7" s="62"/>
      <c r="W7" s="141"/>
      <c r="X7" s="141"/>
      <c r="Y7" s="141"/>
      <c r="Z7" s="19"/>
      <c r="AA7" s="63"/>
      <c r="AB7" s="256"/>
      <c r="AC7" s="256"/>
      <c r="AD7" s="64"/>
      <c r="AE7" s="61" t="s">
        <v>32</v>
      </c>
      <c r="AF7" s="61"/>
      <c r="AG7" s="137"/>
      <c r="AH7" s="62"/>
      <c r="AI7" s="62"/>
      <c r="AJ7" s="141"/>
      <c r="AK7" s="141"/>
      <c r="AL7" s="141"/>
      <c r="AM7" s="19"/>
      <c r="AN7" s="63"/>
      <c r="AO7" s="256"/>
      <c r="AP7" s="256"/>
      <c r="AQ7" s="64"/>
      <c r="AR7" s="61" t="s">
        <v>32</v>
      </c>
      <c r="AS7" s="61"/>
      <c r="AT7" s="137"/>
      <c r="AU7" s="62"/>
      <c r="AV7" s="62"/>
      <c r="AW7" s="141"/>
      <c r="AX7" s="141"/>
      <c r="AY7" s="141"/>
      <c r="AZ7" s="19"/>
      <c r="BA7" s="63"/>
      <c r="BB7" s="256"/>
      <c r="BC7" s="256"/>
      <c r="BD7" s="64"/>
      <c r="BE7" s="61" t="s">
        <v>32</v>
      </c>
      <c r="BF7" s="61"/>
      <c r="BG7" s="137"/>
      <c r="BH7" s="62"/>
      <c r="BI7" s="62"/>
      <c r="BJ7" s="141"/>
      <c r="BK7" s="141"/>
      <c r="BL7" s="141"/>
      <c r="BM7" s="19"/>
      <c r="BN7" s="63"/>
      <c r="BO7" s="256" t="str">
        <f>IF(BP10="","",BP10)</f>
        <v/>
      </c>
      <c r="BP7" s="256"/>
      <c r="BQ7" s="64"/>
      <c r="BR7" s="61" t="s">
        <v>32</v>
      </c>
      <c r="BS7" s="61"/>
      <c r="BT7" s="40"/>
      <c r="BU7" s="62" t="str">
        <f>IF(BP10="","",MAX(BP10:BP47))</f>
        <v/>
      </c>
      <c r="BV7" s="44"/>
      <c r="BW7" s="43"/>
      <c r="BX7" s="43"/>
      <c r="BY7" s="43"/>
      <c r="BZ7" s="19"/>
      <c r="CA7" s="63"/>
      <c r="CB7" s="256"/>
      <c r="CC7" s="256"/>
      <c r="CD7" s="64"/>
      <c r="CE7" s="61" t="s">
        <v>32</v>
      </c>
      <c r="CF7" s="61"/>
      <c r="CG7" s="137"/>
      <c r="CH7" s="62"/>
      <c r="CI7" s="62"/>
      <c r="CJ7" s="141"/>
      <c r="CK7" s="141"/>
      <c r="CL7" s="141"/>
      <c r="CM7" s="19"/>
      <c r="CN7" s="63"/>
      <c r="CO7" s="256"/>
      <c r="CP7" s="256"/>
      <c r="CQ7" s="64"/>
      <c r="CR7" s="61" t="s">
        <v>32</v>
      </c>
      <c r="CS7" s="61"/>
      <c r="CT7" s="137"/>
      <c r="CU7" s="62"/>
      <c r="CV7" s="62"/>
      <c r="CW7" s="141"/>
      <c r="CX7" s="141"/>
      <c r="CY7" s="141"/>
      <c r="CZ7" s="19"/>
      <c r="DA7" s="63"/>
      <c r="DB7" s="256"/>
      <c r="DC7" s="256"/>
      <c r="DD7" s="64"/>
      <c r="DE7" s="61" t="s">
        <v>32</v>
      </c>
      <c r="DF7" s="61"/>
      <c r="DG7" s="137"/>
      <c r="DH7" s="62"/>
      <c r="DI7" s="62"/>
      <c r="DJ7" s="141"/>
      <c r="DK7" s="141"/>
      <c r="DL7" s="141"/>
      <c r="DM7" s="19"/>
      <c r="DN7" s="63"/>
      <c r="DO7" s="256"/>
      <c r="DP7" s="256"/>
      <c r="DQ7" s="64"/>
      <c r="DR7" s="61" t="s">
        <v>32</v>
      </c>
      <c r="DS7" s="61"/>
      <c r="DT7" s="137"/>
      <c r="DU7" s="62"/>
      <c r="DV7" s="62"/>
      <c r="DW7" s="141"/>
      <c r="DX7" s="141"/>
      <c r="DY7" s="141"/>
      <c r="DZ7" s="19"/>
      <c r="EA7" s="63"/>
      <c r="EB7" s="256"/>
      <c r="EC7" s="256"/>
      <c r="ED7" s="64"/>
      <c r="EE7" s="61" t="s">
        <v>32</v>
      </c>
      <c r="EF7" s="61"/>
      <c r="EG7" s="137"/>
      <c r="EH7" s="62"/>
      <c r="EI7" s="62"/>
      <c r="EJ7" s="141"/>
      <c r="EK7" s="141"/>
      <c r="EL7" s="141"/>
      <c r="EM7" s="19"/>
      <c r="EN7" s="63"/>
      <c r="EO7" s="256"/>
      <c r="EP7" s="256"/>
      <c r="EQ7" s="64"/>
      <c r="ER7" s="61" t="s">
        <v>32</v>
      </c>
      <c r="ES7" s="61"/>
      <c r="ET7" s="137"/>
      <c r="EU7" s="62"/>
      <c r="EV7" s="62"/>
      <c r="EW7" s="141"/>
      <c r="EX7" s="141"/>
      <c r="EY7" s="141"/>
      <c r="EZ7" s="19"/>
      <c r="FA7" s="63"/>
      <c r="FB7" s="256"/>
      <c r="FC7" s="256"/>
      <c r="FD7" s="64"/>
      <c r="FE7" s="61" t="s">
        <v>32</v>
      </c>
      <c r="FF7" s="61"/>
      <c r="FG7" s="137"/>
      <c r="FH7" s="62"/>
      <c r="FI7" s="62"/>
      <c r="FJ7" s="141"/>
      <c r="FK7" s="141"/>
      <c r="FL7" s="141"/>
      <c r="FM7" s="19"/>
      <c r="FN7" s="63"/>
      <c r="FO7" s="256"/>
      <c r="FP7" s="256"/>
      <c r="FQ7" s="64"/>
      <c r="FR7" s="61" t="s">
        <v>32</v>
      </c>
      <c r="FS7" s="61"/>
      <c r="FT7" s="137"/>
      <c r="FU7" s="62"/>
      <c r="FV7" s="62"/>
      <c r="FW7" s="141"/>
      <c r="FX7" s="141"/>
      <c r="FY7" s="141"/>
      <c r="FZ7" s="19"/>
      <c r="GA7" s="63"/>
      <c r="GB7" s="256"/>
      <c r="GC7" s="256"/>
      <c r="GD7" s="64"/>
      <c r="GE7" s="61" t="s">
        <v>32</v>
      </c>
      <c r="GF7" s="61"/>
      <c r="GG7" s="137"/>
      <c r="GH7" s="62"/>
      <c r="GI7" s="62"/>
      <c r="GJ7" s="141"/>
      <c r="GK7" s="141"/>
      <c r="GL7" s="141"/>
      <c r="GM7" s="19"/>
      <c r="GN7" s="63"/>
      <c r="GO7" s="256"/>
      <c r="GP7" s="256"/>
      <c r="GQ7" s="64"/>
      <c r="GR7" s="61" t="s">
        <v>32</v>
      </c>
      <c r="GS7" s="61"/>
      <c r="GT7" s="137"/>
      <c r="GU7" s="62"/>
      <c r="GV7" s="62"/>
      <c r="GW7" s="141"/>
      <c r="GX7" s="141"/>
      <c r="GY7" s="141"/>
      <c r="GZ7" s="19"/>
      <c r="HA7" s="63"/>
      <c r="HB7" s="256" t="str">
        <f>IF(HC10="","",HC10)</f>
        <v/>
      </c>
      <c r="HC7" s="256"/>
      <c r="HD7" s="64"/>
      <c r="HE7" s="61" t="s">
        <v>32</v>
      </c>
      <c r="HF7" s="61"/>
      <c r="HG7" s="137"/>
      <c r="HH7" s="62" t="str">
        <f>IF(HC10="","",MAX(HC10:HC47))</f>
        <v/>
      </c>
      <c r="HI7" s="62"/>
      <c r="HJ7" s="141"/>
      <c r="HK7" s="141"/>
      <c r="HL7" s="141"/>
      <c r="HM7" s="19"/>
      <c r="HN7" s="63"/>
      <c r="HO7" s="256"/>
      <c r="HP7" s="256"/>
      <c r="HQ7" s="64"/>
      <c r="HR7" s="61" t="s">
        <v>32</v>
      </c>
      <c r="HS7" s="61"/>
      <c r="HT7" s="137"/>
      <c r="HU7" s="62"/>
      <c r="HV7" s="62"/>
      <c r="HW7" s="141"/>
      <c r="HX7" s="141"/>
      <c r="HY7" s="141"/>
      <c r="HZ7" s="19"/>
      <c r="IA7" s="63"/>
      <c r="IB7" s="256"/>
      <c r="IC7" s="256"/>
      <c r="ID7" s="64"/>
      <c r="IE7" s="61" t="s">
        <v>32</v>
      </c>
      <c r="IF7" s="61"/>
      <c r="IG7" s="137"/>
      <c r="IH7" s="62"/>
      <c r="II7" s="62"/>
      <c r="IJ7" s="141"/>
      <c r="IK7" s="141"/>
      <c r="IL7" s="141"/>
      <c r="IM7" s="19"/>
      <c r="IN7" s="63"/>
      <c r="IO7" s="256"/>
      <c r="IP7" s="256"/>
      <c r="IQ7" s="64"/>
      <c r="IR7" s="61" t="s">
        <v>32</v>
      </c>
      <c r="IS7" s="61"/>
      <c r="IT7" s="137"/>
      <c r="IU7" s="62"/>
      <c r="IV7" s="62"/>
      <c r="IW7" s="141"/>
      <c r="IX7" s="141"/>
      <c r="IY7" s="141"/>
      <c r="IZ7" s="19"/>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row>
    <row r="8" spans="1:507" ht="21.95" customHeight="1">
      <c r="A8" s="66"/>
      <c r="B8" s="221" t="s">
        <v>25</v>
      </c>
      <c r="C8" s="229" t="s">
        <v>24</v>
      </c>
      <c r="D8" s="224" t="s">
        <v>59</v>
      </c>
      <c r="E8" s="224" t="s">
        <v>58</v>
      </c>
      <c r="F8" s="225" t="s">
        <v>55</v>
      </c>
      <c r="G8" s="230" t="s">
        <v>77</v>
      </c>
      <c r="H8" s="227" t="s">
        <v>50</v>
      </c>
      <c r="I8" s="213"/>
      <c r="J8" s="46"/>
      <c r="K8" s="212" t="s">
        <v>31</v>
      </c>
      <c r="L8" s="213"/>
      <c r="M8" s="19"/>
      <c r="N8" s="66"/>
      <c r="O8" s="221" t="s">
        <v>25</v>
      </c>
      <c r="P8" s="229" t="s">
        <v>24</v>
      </c>
      <c r="Q8" s="224" t="s">
        <v>59</v>
      </c>
      <c r="R8" s="224" t="s">
        <v>58</v>
      </c>
      <c r="S8" s="225" t="s">
        <v>55</v>
      </c>
      <c r="T8" s="230" t="s">
        <v>77</v>
      </c>
      <c r="U8" s="227" t="s">
        <v>50</v>
      </c>
      <c r="V8" s="213"/>
      <c r="W8" s="46"/>
      <c r="X8" s="212" t="s">
        <v>31</v>
      </c>
      <c r="Y8" s="213"/>
      <c r="Z8" s="19"/>
      <c r="AA8" s="66"/>
      <c r="AB8" s="221" t="s">
        <v>25</v>
      </c>
      <c r="AC8" s="229" t="s">
        <v>24</v>
      </c>
      <c r="AD8" s="224" t="s">
        <v>59</v>
      </c>
      <c r="AE8" s="224" t="s">
        <v>58</v>
      </c>
      <c r="AF8" s="225" t="s">
        <v>55</v>
      </c>
      <c r="AG8" s="230" t="s">
        <v>77</v>
      </c>
      <c r="AH8" s="227" t="s">
        <v>50</v>
      </c>
      <c r="AI8" s="213"/>
      <c r="AJ8" s="46"/>
      <c r="AK8" s="212" t="s">
        <v>31</v>
      </c>
      <c r="AL8" s="213"/>
      <c r="AM8" s="19"/>
      <c r="AN8" s="66"/>
      <c r="AO8" s="221" t="s">
        <v>25</v>
      </c>
      <c r="AP8" s="229" t="s">
        <v>24</v>
      </c>
      <c r="AQ8" s="224" t="s">
        <v>59</v>
      </c>
      <c r="AR8" s="224" t="s">
        <v>58</v>
      </c>
      <c r="AS8" s="225" t="s">
        <v>55</v>
      </c>
      <c r="AT8" s="230" t="s">
        <v>77</v>
      </c>
      <c r="AU8" s="227" t="s">
        <v>50</v>
      </c>
      <c r="AV8" s="213"/>
      <c r="AW8" s="46"/>
      <c r="AX8" s="212" t="s">
        <v>31</v>
      </c>
      <c r="AY8" s="213"/>
      <c r="AZ8" s="19"/>
      <c r="BA8" s="66"/>
      <c r="BB8" s="221" t="s">
        <v>25</v>
      </c>
      <c r="BC8" s="229" t="s">
        <v>24</v>
      </c>
      <c r="BD8" s="224" t="s">
        <v>59</v>
      </c>
      <c r="BE8" s="224" t="s">
        <v>58</v>
      </c>
      <c r="BF8" s="225" t="s">
        <v>55</v>
      </c>
      <c r="BG8" s="230" t="s">
        <v>77</v>
      </c>
      <c r="BH8" s="227" t="s">
        <v>50</v>
      </c>
      <c r="BI8" s="213"/>
      <c r="BJ8" s="46"/>
      <c r="BK8" s="212" t="s">
        <v>31</v>
      </c>
      <c r="BL8" s="213"/>
      <c r="BM8" s="19"/>
      <c r="BN8" s="66"/>
      <c r="BO8" s="201" t="s">
        <v>25</v>
      </c>
      <c r="BP8" s="229" t="s">
        <v>57</v>
      </c>
      <c r="BQ8" s="224" t="s">
        <v>59</v>
      </c>
      <c r="BR8" s="224" t="s">
        <v>58</v>
      </c>
      <c r="BS8" s="225" t="s">
        <v>51</v>
      </c>
      <c r="BT8" s="230" t="s">
        <v>77</v>
      </c>
      <c r="BU8" s="227" t="s">
        <v>50</v>
      </c>
      <c r="BV8" s="213"/>
      <c r="BW8" s="43"/>
      <c r="BX8" s="212" t="s">
        <v>31</v>
      </c>
      <c r="BY8" s="213"/>
      <c r="BZ8" s="19"/>
      <c r="CA8" s="66"/>
      <c r="CB8" s="221" t="s">
        <v>25</v>
      </c>
      <c r="CC8" s="229" t="s">
        <v>24</v>
      </c>
      <c r="CD8" s="224" t="s">
        <v>59</v>
      </c>
      <c r="CE8" s="224" t="s">
        <v>58</v>
      </c>
      <c r="CF8" s="225" t="s">
        <v>55</v>
      </c>
      <c r="CG8" s="230" t="s">
        <v>77</v>
      </c>
      <c r="CH8" s="227" t="s">
        <v>50</v>
      </c>
      <c r="CI8" s="213"/>
      <c r="CJ8" s="46"/>
      <c r="CK8" s="212" t="s">
        <v>31</v>
      </c>
      <c r="CL8" s="213"/>
      <c r="CM8" s="19"/>
      <c r="CN8" s="66"/>
      <c r="CO8" s="221" t="s">
        <v>25</v>
      </c>
      <c r="CP8" s="229" t="s">
        <v>24</v>
      </c>
      <c r="CQ8" s="224" t="s">
        <v>59</v>
      </c>
      <c r="CR8" s="224" t="s">
        <v>58</v>
      </c>
      <c r="CS8" s="225" t="s">
        <v>55</v>
      </c>
      <c r="CT8" s="230" t="s">
        <v>77</v>
      </c>
      <c r="CU8" s="227" t="s">
        <v>50</v>
      </c>
      <c r="CV8" s="213"/>
      <c r="CW8" s="46"/>
      <c r="CX8" s="212" t="s">
        <v>31</v>
      </c>
      <c r="CY8" s="213"/>
      <c r="CZ8" s="19"/>
      <c r="DA8" s="66"/>
      <c r="DB8" s="221" t="s">
        <v>25</v>
      </c>
      <c r="DC8" s="229" t="s">
        <v>24</v>
      </c>
      <c r="DD8" s="224" t="s">
        <v>59</v>
      </c>
      <c r="DE8" s="224" t="s">
        <v>58</v>
      </c>
      <c r="DF8" s="225" t="s">
        <v>55</v>
      </c>
      <c r="DG8" s="230" t="s">
        <v>77</v>
      </c>
      <c r="DH8" s="227" t="s">
        <v>50</v>
      </c>
      <c r="DI8" s="213"/>
      <c r="DJ8" s="46"/>
      <c r="DK8" s="212" t="s">
        <v>31</v>
      </c>
      <c r="DL8" s="213"/>
      <c r="DM8" s="19"/>
      <c r="DN8" s="66"/>
      <c r="DO8" s="221" t="s">
        <v>25</v>
      </c>
      <c r="DP8" s="229" t="s">
        <v>24</v>
      </c>
      <c r="DQ8" s="224" t="s">
        <v>59</v>
      </c>
      <c r="DR8" s="224" t="s">
        <v>58</v>
      </c>
      <c r="DS8" s="225" t="s">
        <v>55</v>
      </c>
      <c r="DT8" s="230" t="s">
        <v>77</v>
      </c>
      <c r="DU8" s="227" t="s">
        <v>50</v>
      </c>
      <c r="DV8" s="213"/>
      <c r="DW8" s="46"/>
      <c r="DX8" s="212" t="s">
        <v>31</v>
      </c>
      <c r="DY8" s="213"/>
      <c r="DZ8" s="19"/>
      <c r="EA8" s="66"/>
      <c r="EB8" s="221" t="s">
        <v>25</v>
      </c>
      <c r="EC8" s="229" t="s">
        <v>24</v>
      </c>
      <c r="ED8" s="224" t="s">
        <v>59</v>
      </c>
      <c r="EE8" s="224" t="s">
        <v>58</v>
      </c>
      <c r="EF8" s="225" t="s">
        <v>55</v>
      </c>
      <c r="EG8" s="230" t="s">
        <v>77</v>
      </c>
      <c r="EH8" s="227" t="s">
        <v>50</v>
      </c>
      <c r="EI8" s="213"/>
      <c r="EJ8" s="46"/>
      <c r="EK8" s="212" t="s">
        <v>31</v>
      </c>
      <c r="EL8" s="213"/>
      <c r="EM8" s="19"/>
      <c r="EN8" s="66"/>
      <c r="EO8" s="221" t="s">
        <v>25</v>
      </c>
      <c r="EP8" s="229" t="s">
        <v>24</v>
      </c>
      <c r="EQ8" s="224" t="s">
        <v>59</v>
      </c>
      <c r="ER8" s="224" t="s">
        <v>58</v>
      </c>
      <c r="ES8" s="225" t="s">
        <v>55</v>
      </c>
      <c r="ET8" s="230" t="s">
        <v>77</v>
      </c>
      <c r="EU8" s="227" t="s">
        <v>50</v>
      </c>
      <c r="EV8" s="213"/>
      <c r="EW8" s="46"/>
      <c r="EX8" s="212" t="s">
        <v>31</v>
      </c>
      <c r="EY8" s="213"/>
      <c r="EZ8" s="19"/>
      <c r="FA8" s="66"/>
      <c r="FB8" s="221" t="s">
        <v>25</v>
      </c>
      <c r="FC8" s="229" t="s">
        <v>24</v>
      </c>
      <c r="FD8" s="224" t="s">
        <v>59</v>
      </c>
      <c r="FE8" s="224" t="s">
        <v>58</v>
      </c>
      <c r="FF8" s="225" t="s">
        <v>55</v>
      </c>
      <c r="FG8" s="230" t="s">
        <v>77</v>
      </c>
      <c r="FH8" s="227" t="s">
        <v>50</v>
      </c>
      <c r="FI8" s="213"/>
      <c r="FJ8" s="46"/>
      <c r="FK8" s="212" t="s">
        <v>31</v>
      </c>
      <c r="FL8" s="213"/>
      <c r="FM8" s="19"/>
      <c r="FN8" s="66"/>
      <c r="FO8" s="221" t="s">
        <v>25</v>
      </c>
      <c r="FP8" s="229" t="s">
        <v>24</v>
      </c>
      <c r="FQ8" s="224" t="s">
        <v>59</v>
      </c>
      <c r="FR8" s="224" t="s">
        <v>58</v>
      </c>
      <c r="FS8" s="225" t="s">
        <v>55</v>
      </c>
      <c r="FT8" s="230" t="s">
        <v>77</v>
      </c>
      <c r="FU8" s="227" t="s">
        <v>50</v>
      </c>
      <c r="FV8" s="213"/>
      <c r="FW8" s="46"/>
      <c r="FX8" s="212" t="s">
        <v>31</v>
      </c>
      <c r="FY8" s="213"/>
      <c r="FZ8" s="19"/>
      <c r="GA8" s="66"/>
      <c r="GB8" s="221" t="s">
        <v>25</v>
      </c>
      <c r="GC8" s="229" t="s">
        <v>24</v>
      </c>
      <c r="GD8" s="224" t="s">
        <v>59</v>
      </c>
      <c r="GE8" s="224" t="s">
        <v>58</v>
      </c>
      <c r="GF8" s="225" t="s">
        <v>55</v>
      </c>
      <c r="GG8" s="230" t="s">
        <v>77</v>
      </c>
      <c r="GH8" s="227" t="s">
        <v>50</v>
      </c>
      <c r="GI8" s="213"/>
      <c r="GJ8" s="46"/>
      <c r="GK8" s="212" t="s">
        <v>31</v>
      </c>
      <c r="GL8" s="213"/>
      <c r="GM8" s="19"/>
      <c r="GN8" s="66"/>
      <c r="GO8" s="221" t="s">
        <v>25</v>
      </c>
      <c r="GP8" s="229" t="s">
        <v>24</v>
      </c>
      <c r="GQ8" s="224" t="s">
        <v>59</v>
      </c>
      <c r="GR8" s="224" t="s">
        <v>58</v>
      </c>
      <c r="GS8" s="225" t="s">
        <v>55</v>
      </c>
      <c r="GT8" s="230" t="s">
        <v>77</v>
      </c>
      <c r="GU8" s="227" t="s">
        <v>50</v>
      </c>
      <c r="GV8" s="213"/>
      <c r="GW8" s="46"/>
      <c r="GX8" s="212" t="s">
        <v>31</v>
      </c>
      <c r="GY8" s="213"/>
      <c r="GZ8" s="19"/>
      <c r="HA8" s="66"/>
      <c r="HB8" s="201" t="s">
        <v>25</v>
      </c>
      <c r="HC8" s="222" t="s">
        <v>57</v>
      </c>
      <c r="HD8" s="230" t="s">
        <v>59</v>
      </c>
      <c r="HE8" s="230" t="s">
        <v>58</v>
      </c>
      <c r="HF8" s="230" t="s">
        <v>51</v>
      </c>
      <c r="HG8" s="230" t="s">
        <v>77</v>
      </c>
      <c r="HH8" s="227" t="s">
        <v>50</v>
      </c>
      <c r="HI8" s="213"/>
      <c r="HJ8" s="141"/>
      <c r="HK8" s="212" t="s">
        <v>31</v>
      </c>
      <c r="HL8" s="213"/>
      <c r="HM8" s="19"/>
      <c r="HN8" s="66"/>
      <c r="HO8" s="221" t="s">
        <v>25</v>
      </c>
      <c r="HP8" s="229" t="s">
        <v>24</v>
      </c>
      <c r="HQ8" s="224" t="s">
        <v>59</v>
      </c>
      <c r="HR8" s="224" t="s">
        <v>58</v>
      </c>
      <c r="HS8" s="225" t="s">
        <v>55</v>
      </c>
      <c r="HT8" s="230" t="s">
        <v>77</v>
      </c>
      <c r="HU8" s="227" t="s">
        <v>50</v>
      </c>
      <c r="HV8" s="213"/>
      <c r="HW8" s="46"/>
      <c r="HX8" s="212" t="s">
        <v>31</v>
      </c>
      <c r="HY8" s="213"/>
      <c r="HZ8" s="19"/>
      <c r="IA8" s="66"/>
      <c r="IB8" s="221" t="s">
        <v>25</v>
      </c>
      <c r="IC8" s="229" t="s">
        <v>24</v>
      </c>
      <c r="ID8" s="224" t="s">
        <v>59</v>
      </c>
      <c r="IE8" s="224" t="s">
        <v>58</v>
      </c>
      <c r="IF8" s="225" t="s">
        <v>55</v>
      </c>
      <c r="IG8" s="230" t="s">
        <v>77</v>
      </c>
      <c r="IH8" s="227" t="s">
        <v>50</v>
      </c>
      <c r="II8" s="213"/>
      <c r="IJ8" s="46"/>
      <c r="IK8" s="212" t="s">
        <v>31</v>
      </c>
      <c r="IL8" s="213"/>
      <c r="IM8" s="19"/>
      <c r="IN8" s="66"/>
      <c r="IO8" s="221" t="s">
        <v>25</v>
      </c>
      <c r="IP8" s="229" t="s">
        <v>24</v>
      </c>
      <c r="IQ8" s="224" t="s">
        <v>59</v>
      </c>
      <c r="IR8" s="224" t="s">
        <v>58</v>
      </c>
      <c r="IS8" s="225" t="s">
        <v>55</v>
      </c>
      <c r="IT8" s="230" t="s">
        <v>77</v>
      </c>
      <c r="IU8" s="227" t="s">
        <v>50</v>
      </c>
      <c r="IV8" s="213"/>
      <c r="IW8" s="46"/>
      <c r="IX8" s="212" t="s">
        <v>31</v>
      </c>
      <c r="IY8" s="213"/>
      <c r="IZ8" s="19"/>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row>
    <row r="9" spans="1:507" ht="21.95" customHeight="1">
      <c r="A9" s="24"/>
      <c r="B9" s="221"/>
      <c r="C9" s="229"/>
      <c r="D9" s="224"/>
      <c r="E9" s="224"/>
      <c r="F9" s="226"/>
      <c r="G9" s="231"/>
      <c r="H9" s="228"/>
      <c r="I9" s="187"/>
      <c r="J9" s="42"/>
      <c r="K9" s="186"/>
      <c r="L9" s="187"/>
      <c r="M9" s="9"/>
      <c r="N9" s="24"/>
      <c r="O9" s="221"/>
      <c r="P9" s="229"/>
      <c r="Q9" s="224"/>
      <c r="R9" s="224"/>
      <c r="S9" s="226"/>
      <c r="T9" s="231"/>
      <c r="U9" s="228"/>
      <c r="V9" s="187"/>
      <c r="W9" s="42"/>
      <c r="X9" s="186"/>
      <c r="Y9" s="187"/>
      <c r="Z9" s="9"/>
      <c r="AA9" s="24"/>
      <c r="AB9" s="221"/>
      <c r="AC9" s="229"/>
      <c r="AD9" s="224"/>
      <c r="AE9" s="224"/>
      <c r="AF9" s="226"/>
      <c r="AG9" s="231"/>
      <c r="AH9" s="228"/>
      <c r="AI9" s="187"/>
      <c r="AJ9" s="42"/>
      <c r="AK9" s="186"/>
      <c r="AL9" s="187"/>
      <c r="AM9" s="9"/>
      <c r="AN9" s="24"/>
      <c r="AO9" s="221"/>
      <c r="AP9" s="229"/>
      <c r="AQ9" s="224"/>
      <c r="AR9" s="224"/>
      <c r="AS9" s="226"/>
      <c r="AT9" s="231"/>
      <c r="AU9" s="228"/>
      <c r="AV9" s="187"/>
      <c r="AW9" s="42"/>
      <c r="AX9" s="186"/>
      <c r="AY9" s="187"/>
      <c r="AZ9" s="9"/>
      <c r="BA9" s="24"/>
      <c r="BB9" s="221"/>
      <c r="BC9" s="229"/>
      <c r="BD9" s="224"/>
      <c r="BE9" s="224"/>
      <c r="BF9" s="226"/>
      <c r="BG9" s="231"/>
      <c r="BH9" s="228"/>
      <c r="BI9" s="187"/>
      <c r="BJ9" s="42"/>
      <c r="BK9" s="186"/>
      <c r="BL9" s="187"/>
      <c r="BM9" s="9"/>
      <c r="BN9" s="24"/>
      <c r="BO9" s="194"/>
      <c r="BP9" s="229"/>
      <c r="BQ9" s="224"/>
      <c r="BR9" s="224"/>
      <c r="BS9" s="226"/>
      <c r="BT9" s="231"/>
      <c r="BU9" s="228"/>
      <c r="BV9" s="187"/>
      <c r="BW9" s="9"/>
      <c r="BX9" s="186"/>
      <c r="BY9" s="187"/>
      <c r="BZ9" s="9"/>
      <c r="CA9" s="24"/>
      <c r="CB9" s="221"/>
      <c r="CC9" s="229"/>
      <c r="CD9" s="224"/>
      <c r="CE9" s="224"/>
      <c r="CF9" s="226"/>
      <c r="CG9" s="231"/>
      <c r="CH9" s="228"/>
      <c r="CI9" s="187"/>
      <c r="CJ9" s="42"/>
      <c r="CK9" s="186"/>
      <c r="CL9" s="187"/>
      <c r="CM9" s="9"/>
      <c r="CN9" s="24"/>
      <c r="CO9" s="221"/>
      <c r="CP9" s="229"/>
      <c r="CQ9" s="224"/>
      <c r="CR9" s="224"/>
      <c r="CS9" s="226"/>
      <c r="CT9" s="231"/>
      <c r="CU9" s="228"/>
      <c r="CV9" s="187"/>
      <c r="CW9" s="42"/>
      <c r="CX9" s="186"/>
      <c r="CY9" s="187"/>
      <c r="CZ9" s="9"/>
      <c r="DA9" s="24"/>
      <c r="DB9" s="221"/>
      <c r="DC9" s="229"/>
      <c r="DD9" s="224"/>
      <c r="DE9" s="224"/>
      <c r="DF9" s="226"/>
      <c r="DG9" s="231"/>
      <c r="DH9" s="228"/>
      <c r="DI9" s="187"/>
      <c r="DJ9" s="42"/>
      <c r="DK9" s="186"/>
      <c r="DL9" s="187"/>
      <c r="DM9" s="9"/>
      <c r="DN9" s="24"/>
      <c r="DO9" s="221"/>
      <c r="DP9" s="229"/>
      <c r="DQ9" s="224"/>
      <c r="DR9" s="224"/>
      <c r="DS9" s="226"/>
      <c r="DT9" s="231"/>
      <c r="DU9" s="228"/>
      <c r="DV9" s="187"/>
      <c r="DW9" s="42"/>
      <c r="DX9" s="186"/>
      <c r="DY9" s="187"/>
      <c r="DZ9" s="9"/>
      <c r="EA9" s="24"/>
      <c r="EB9" s="221"/>
      <c r="EC9" s="229"/>
      <c r="ED9" s="224"/>
      <c r="EE9" s="224"/>
      <c r="EF9" s="226"/>
      <c r="EG9" s="231"/>
      <c r="EH9" s="228"/>
      <c r="EI9" s="187"/>
      <c r="EJ9" s="42"/>
      <c r="EK9" s="186"/>
      <c r="EL9" s="187"/>
      <c r="EM9" s="9"/>
      <c r="EN9" s="24"/>
      <c r="EO9" s="221"/>
      <c r="EP9" s="229"/>
      <c r="EQ9" s="224"/>
      <c r="ER9" s="224"/>
      <c r="ES9" s="226"/>
      <c r="ET9" s="231"/>
      <c r="EU9" s="228"/>
      <c r="EV9" s="187"/>
      <c r="EW9" s="42"/>
      <c r="EX9" s="186"/>
      <c r="EY9" s="187"/>
      <c r="EZ9" s="9"/>
      <c r="FA9" s="24"/>
      <c r="FB9" s="221"/>
      <c r="FC9" s="229"/>
      <c r="FD9" s="224"/>
      <c r="FE9" s="224"/>
      <c r="FF9" s="226"/>
      <c r="FG9" s="231"/>
      <c r="FH9" s="228"/>
      <c r="FI9" s="187"/>
      <c r="FJ9" s="42"/>
      <c r="FK9" s="186"/>
      <c r="FL9" s="187"/>
      <c r="FM9" s="9"/>
      <c r="FN9" s="24"/>
      <c r="FO9" s="221"/>
      <c r="FP9" s="229"/>
      <c r="FQ9" s="224"/>
      <c r="FR9" s="224"/>
      <c r="FS9" s="226"/>
      <c r="FT9" s="231"/>
      <c r="FU9" s="228"/>
      <c r="FV9" s="187"/>
      <c r="FW9" s="42"/>
      <c r="FX9" s="186"/>
      <c r="FY9" s="187"/>
      <c r="FZ9" s="9"/>
      <c r="GA9" s="24"/>
      <c r="GB9" s="221"/>
      <c r="GC9" s="229"/>
      <c r="GD9" s="224"/>
      <c r="GE9" s="224"/>
      <c r="GF9" s="226"/>
      <c r="GG9" s="231"/>
      <c r="GH9" s="228"/>
      <c r="GI9" s="187"/>
      <c r="GJ9" s="42"/>
      <c r="GK9" s="186"/>
      <c r="GL9" s="187"/>
      <c r="GM9" s="9"/>
      <c r="GN9" s="24"/>
      <c r="GO9" s="221"/>
      <c r="GP9" s="229"/>
      <c r="GQ9" s="224"/>
      <c r="GR9" s="224"/>
      <c r="GS9" s="226"/>
      <c r="GT9" s="231"/>
      <c r="GU9" s="228"/>
      <c r="GV9" s="187"/>
      <c r="GW9" s="42"/>
      <c r="GX9" s="186"/>
      <c r="GY9" s="187"/>
      <c r="GZ9" s="9"/>
      <c r="HA9" s="24"/>
      <c r="HB9" s="194"/>
      <c r="HC9" s="223"/>
      <c r="HD9" s="231"/>
      <c r="HE9" s="231"/>
      <c r="HF9" s="231"/>
      <c r="HG9" s="231"/>
      <c r="HH9" s="228"/>
      <c r="HI9" s="187"/>
      <c r="HJ9" s="9"/>
      <c r="HK9" s="186"/>
      <c r="HL9" s="187"/>
      <c r="HM9" s="9"/>
      <c r="HN9" s="24"/>
      <c r="HO9" s="221"/>
      <c r="HP9" s="229"/>
      <c r="HQ9" s="224"/>
      <c r="HR9" s="224"/>
      <c r="HS9" s="226"/>
      <c r="HT9" s="231"/>
      <c r="HU9" s="228"/>
      <c r="HV9" s="187"/>
      <c r="HW9" s="42"/>
      <c r="HX9" s="186"/>
      <c r="HY9" s="187"/>
      <c r="HZ9" s="9"/>
      <c r="IA9" s="24"/>
      <c r="IB9" s="221"/>
      <c r="IC9" s="229"/>
      <c r="ID9" s="224"/>
      <c r="IE9" s="224"/>
      <c r="IF9" s="226"/>
      <c r="IG9" s="231"/>
      <c r="IH9" s="228"/>
      <c r="II9" s="187"/>
      <c r="IJ9" s="42"/>
      <c r="IK9" s="186"/>
      <c r="IL9" s="187"/>
      <c r="IM9" s="9"/>
      <c r="IN9" s="24"/>
      <c r="IO9" s="221"/>
      <c r="IP9" s="229"/>
      <c r="IQ9" s="224"/>
      <c r="IR9" s="224"/>
      <c r="IS9" s="226"/>
      <c r="IT9" s="231"/>
      <c r="IU9" s="228"/>
      <c r="IV9" s="187"/>
      <c r="IW9" s="42"/>
      <c r="IX9" s="186"/>
      <c r="IY9" s="187"/>
      <c r="IZ9" s="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row>
    <row r="10" spans="1:507" ht="15.6" customHeight="1">
      <c r="A10" s="9"/>
      <c r="B10" s="22"/>
      <c r="C10" s="12"/>
      <c r="D10" s="13" t="str">
        <f>IF(COUNTIF(祝日一覧!$E$2:$E$142,C10),"○",IF(G10&lt;&gt;"","○",""))</f>
        <v/>
      </c>
      <c r="E10" s="26"/>
      <c r="F10" s="47" t="str">
        <f>IF(OR(B10="土",B10="日"),IF(D10="○","","○"),"")</f>
        <v/>
      </c>
      <c r="G10" s="47"/>
      <c r="H10" s="199"/>
      <c r="I10" s="200"/>
      <c r="J10" s="42"/>
      <c r="K10" s="235" t="s">
        <v>23</v>
      </c>
      <c r="L10" s="191"/>
      <c r="M10" s="9"/>
      <c r="N10" s="9"/>
      <c r="O10" s="22"/>
      <c r="P10" s="12"/>
      <c r="Q10" s="13" t="str">
        <f>IF(COUNTIF(祝日一覧!$E$2:$E$142,P10),"○",IF(T10&lt;&gt;"","○",""))</f>
        <v/>
      </c>
      <c r="R10" s="26"/>
      <c r="S10" s="47" t="str">
        <f>IF(OR(O10="土",O10="日"),IF(Q10="○","","○"),"")</f>
        <v/>
      </c>
      <c r="T10" s="47"/>
      <c r="U10" s="199"/>
      <c r="V10" s="200"/>
      <c r="W10" s="42"/>
      <c r="X10" s="235" t="s">
        <v>23</v>
      </c>
      <c r="Y10" s="191"/>
      <c r="Z10" s="9"/>
      <c r="AA10" s="9"/>
      <c r="AB10" s="22"/>
      <c r="AC10" s="12"/>
      <c r="AD10" s="13" t="str">
        <f>IF(COUNTIF(祝日一覧!$E$2:$E$142,AC10),"○",IF(AG10&lt;&gt;"","○",""))</f>
        <v/>
      </c>
      <c r="AE10" s="26"/>
      <c r="AF10" s="47" t="str">
        <f>IF(OR(AB10="土",AB10="日"),IF(AD10="○","","○"),"")</f>
        <v/>
      </c>
      <c r="AG10" s="47"/>
      <c r="AH10" s="199"/>
      <c r="AI10" s="200"/>
      <c r="AJ10" s="42"/>
      <c r="AK10" s="235" t="s">
        <v>23</v>
      </c>
      <c r="AL10" s="191"/>
      <c r="AM10" s="9"/>
      <c r="AN10" s="9"/>
      <c r="AO10" s="22"/>
      <c r="AP10" s="12"/>
      <c r="AQ10" s="13" t="str">
        <f>IF(COUNTIF(祝日一覧!$E$2:$E$142,AP10),"○",IF(AT10&lt;&gt;"","○",""))</f>
        <v/>
      </c>
      <c r="AR10" s="26"/>
      <c r="AS10" s="47" t="str">
        <f>IF(OR(AO10="土",AO10="日"),IF(AQ10="○","","○"),"")</f>
        <v/>
      </c>
      <c r="AT10" s="47"/>
      <c r="AU10" s="199"/>
      <c r="AV10" s="200"/>
      <c r="AW10" s="42"/>
      <c r="AX10" s="235" t="s">
        <v>23</v>
      </c>
      <c r="AY10" s="191"/>
      <c r="AZ10" s="9"/>
      <c r="BA10" s="9"/>
      <c r="BB10" s="22"/>
      <c r="BC10" s="12"/>
      <c r="BD10" s="13" t="str">
        <f>IF(COUNTIF(祝日一覧!$E$2:$E$142,BC10),"○",IF(BG10&lt;&gt;"","○",""))</f>
        <v/>
      </c>
      <c r="BE10" s="26"/>
      <c r="BF10" s="47" t="str">
        <f>IF(OR(BB10="土",BB10="日"),IF(BD10="○","","○"),"")</f>
        <v/>
      </c>
      <c r="BG10" s="47"/>
      <c r="BH10" s="199"/>
      <c r="BI10" s="200"/>
      <c r="BJ10" s="42"/>
      <c r="BK10" s="235" t="s">
        <v>23</v>
      </c>
      <c r="BL10" s="191"/>
      <c r="BM10" s="9"/>
      <c r="BN10" s="9"/>
      <c r="BO10" s="22" t="str">
        <f t="shared" ref="BO10:BO47" si="0">TEXT(BP10,"aaa")</f>
        <v/>
      </c>
      <c r="BP10" s="12" t="str">
        <f>IF(MAX(BC10:BC47)=0,"",IF(MAX(BC10:BC47)=DATE(入力シート!$K$19,入力シート!$M$19,入力シート!$O$19),"",MAX(BC10:BC47)+1))</f>
        <v/>
      </c>
      <c r="BQ10" s="13" t="str">
        <f>IF(COUNTIF(祝日一覧!$E$2:$E$142,BP10),"○",IF(BT10&lt;&gt;"","○",""))</f>
        <v/>
      </c>
      <c r="BR10" s="26"/>
      <c r="BS10" s="47" t="str">
        <f>IF(OR(BO10="土",BO10="日"),IF(BQ10="○","","○"),"")</f>
        <v/>
      </c>
      <c r="BT10" s="47"/>
      <c r="BU10" s="199"/>
      <c r="BV10" s="200"/>
      <c r="BW10" s="9"/>
      <c r="BX10" s="193" t="s">
        <v>23</v>
      </c>
      <c r="BY10" s="191">
        <f>BY51-BY53</f>
        <v>0</v>
      </c>
      <c r="BZ10" s="9"/>
      <c r="CA10" s="9"/>
      <c r="CB10" s="22"/>
      <c r="CC10" s="12"/>
      <c r="CD10" s="13" t="str">
        <f>IF(COUNTIF(祝日一覧!$E$2:$E$142,CC10),"○",IF(CG10&lt;&gt;"","○",""))</f>
        <v/>
      </c>
      <c r="CE10" s="26"/>
      <c r="CF10" s="47" t="str">
        <f>IF(OR(CB10="土",CB10="日"),IF(CD10="○","","○"),"")</f>
        <v/>
      </c>
      <c r="CG10" s="47"/>
      <c r="CH10" s="199"/>
      <c r="CI10" s="200"/>
      <c r="CJ10" s="42"/>
      <c r="CK10" s="235" t="s">
        <v>23</v>
      </c>
      <c r="CL10" s="191"/>
      <c r="CM10" s="9"/>
      <c r="CN10" s="9"/>
      <c r="CO10" s="22"/>
      <c r="CP10" s="12"/>
      <c r="CQ10" s="13" t="str">
        <f>IF(COUNTIF(祝日一覧!$E$2:$E$142,CP10),"○",IF(CT10&lt;&gt;"","○",""))</f>
        <v/>
      </c>
      <c r="CR10" s="26"/>
      <c r="CS10" s="47" t="str">
        <f>IF(OR(CO10="土",CO10="日"),IF(CQ10="○","","○"),"")</f>
        <v/>
      </c>
      <c r="CT10" s="47"/>
      <c r="CU10" s="199"/>
      <c r="CV10" s="200"/>
      <c r="CW10" s="42"/>
      <c r="CX10" s="235" t="s">
        <v>23</v>
      </c>
      <c r="CY10" s="191"/>
      <c r="CZ10" s="9"/>
      <c r="DA10" s="9"/>
      <c r="DB10" s="22"/>
      <c r="DC10" s="12"/>
      <c r="DD10" s="13" t="str">
        <f>IF(COUNTIF(祝日一覧!$E$2:$E$142,DC10),"○",IF(DG10&lt;&gt;"","○",""))</f>
        <v/>
      </c>
      <c r="DE10" s="26"/>
      <c r="DF10" s="47" t="str">
        <f>IF(OR(DB10="土",DB10="日"),IF(DD10="○","","○"),"")</f>
        <v/>
      </c>
      <c r="DG10" s="47"/>
      <c r="DH10" s="199"/>
      <c r="DI10" s="200"/>
      <c r="DJ10" s="42"/>
      <c r="DK10" s="235" t="s">
        <v>23</v>
      </c>
      <c r="DL10" s="191"/>
      <c r="DM10" s="9"/>
      <c r="DN10" s="9"/>
      <c r="DO10" s="22"/>
      <c r="DP10" s="12"/>
      <c r="DQ10" s="13" t="str">
        <f>IF(COUNTIF(祝日一覧!$E$2:$E$142,DP10),"○",IF(DT10&lt;&gt;"","○",""))</f>
        <v/>
      </c>
      <c r="DR10" s="26"/>
      <c r="DS10" s="47" t="str">
        <f>IF(OR(DO10="土",DO10="日"),IF(DQ10="○","","○"),"")</f>
        <v/>
      </c>
      <c r="DT10" s="47"/>
      <c r="DU10" s="199"/>
      <c r="DV10" s="200"/>
      <c r="DW10" s="42"/>
      <c r="DX10" s="235" t="s">
        <v>23</v>
      </c>
      <c r="DY10" s="191"/>
      <c r="DZ10" s="9"/>
      <c r="EA10" s="9"/>
      <c r="EB10" s="22"/>
      <c r="EC10" s="12"/>
      <c r="ED10" s="13" t="str">
        <f>IF(COUNTIF(祝日一覧!$E$2:$E$142,EC10),"○",IF(EG10&lt;&gt;"","○",""))</f>
        <v/>
      </c>
      <c r="EE10" s="26"/>
      <c r="EF10" s="47" t="str">
        <f>IF(OR(EB10="土",EB10="日"),IF(ED10="○","","○"),"")</f>
        <v/>
      </c>
      <c r="EG10" s="47"/>
      <c r="EH10" s="199"/>
      <c r="EI10" s="200"/>
      <c r="EJ10" s="42"/>
      <c r="EK10" s="235" t="s">
        <v>23</v>
      </c>
      <c r="EL10" s="191"/>
      <c r="EM10" s="9"/>
      <c r="EN10" s="9"/>
      <c r="EO10" s="22"/>
      <c r="EP10" s="12"/>
      <c r="EQ10" s="13" t="str">
        <f>IF(COUNTIF(祝日一覧!$E$2:$E$142,EP10),"○",IF(ET10&lt;&gt;"","○",""))</f>
        <v/>
      </c>
      <c r="ER10" s="26"/>
      <c r="ES10" s="47" t="str">
        <f>IF(OR(EO10="土",EO10="日"),IF(EQ10="○","","○"),"")</f>
        <v/>
      </c>
      <c r="ET10" s="47"/>
      <c r="EU10" s="199"/>
      <c r="EV10" s="200"/>
      <c r="EW10" s="42"/>
      <c r="EX10" s="235" t="s">
        <v>23</v>
      </c>
      <c r="EY10" s="191"/>
      <c r="EZ10" s="9"/>
      <c r="FA10" s="9"/>
      <c r="FB10" s="22"/>
      <c r="FC10" s="12"/>
      <c r="FD10" s="13" t="str">
        <f>IF(COUNTIF(祝日一覧!$E$2:$E$142,FC10),"○",IF(FG10&lt;&gt;"","○",""))</f>
        <v/>
      </c>
      <c r="FE10" s="26"/>
      <c r="FF10" s="47" t="str">
        <f>IF(OR(FB10="土",FB10="日"),IF(FD10="○","","○"),"")</f>
        <v/>
      </c>
      <c r="FG10" s="47"/>
      <c r="FH10" s="199"/>
      <c r="FI10" s="200"/>
      <c r="FJ10" s="42"/>
      <c r="FK10" s="235" t="s">
        <v>23</v>
      </c>
      <c r="FL10" s="191"/>
      <c r="FM10" s="9"/>
      <c r="FN10" s="9"/>
      <c r="FO10" s="22"/>
      <c r="FP10" s="12"/>
      <c r="FQ10" s="13" t="str">
        <f>IF(COUNTIF(祝日一覧!$E$2:$E$142,FP10),"○",IF(FT10&lt;&gt;"","○",""))</f>
        <v/>
      </c>
      <c r="FR10" s="26"/>
      <c r="FS10" s="47" t="str">
        <f>IF(OR(FO10="土",FO10="日"),IF(FQ10="○","","○"),"")</f>
        <v/>
      </c>
      <c r="FT10" s="47"/>
      <c r="FU10" s="199"/>
      <c r="FV10" s="200"/>
      <c r="FW10" s="42"/>
      <c r="FX10" s="235" t="s">
        <v>23</v>
      </c>
      <c r="FY10" s="191"/>
      <c r="FZ10" s="9"/>
      <c r="GA10" s="9"/>
      <c r="GB10" s="22"/>
      <c r="GC10" s="12"/>
      <c r="GD10" s="13" t="str">
        <f>IF(COUNTIF(祝日一覧!$E$2:$E$142,GC10),"○",IF(GG10&lt;&gt;"","○",""))</f>
        <v/>
      </c>
      <c r="GE10" s="26"/>
      <c r="GF10" s="47" t="str">
        <f>IF(OR(GB10="土",GB10="日"),IF(GD10="○","","○"),"")</f>
        <v/>
      </c>
      <c r="GG10" s="47"/>
      <c r="GH10" s="199"/>
      <c r="GI10" s="200"/>
      <c r="GJ10" s="42"/>
      <c r="GK10" s="235" t="s">
        <v>23</v>
      </c>
      <c r="GL10" s="191"/>
      <c r="GM10" s="9"/>
      <c r="GN10" s="9"/>
      <c r="GO10" s="22"/>
      <c r="GP10" s="12"/>
      <c r="GQ10" s="13" t="str">
        <f>IF(COUNTIF(祝日一覧!$E$2:$E$142,GP10),"○",IF(GT10&lt;&gt;"","○",""))</f>
        <v/>
      </c>
      <c r="GR10" s="26"/>
      <c r="GS10" s="47" t="str">
        <f>IF(OR(GO10="土",GO10="日"),IF(GQ10="○","","○"),"")</f>
        <v/>
      </c>
      <c r="GT10" s="47"/>
      <c r="GU10" s="199"/>
      <c r="GV10" s="200"/>
      <c r="GW10" s="42"/>
      <c r="GX10" s="235" t="s">
        <v>23</v>
      </c>
      <c r="GY10" s="191"/>
      <c r="GZ10" s="9"/>
      <c r="HA10" s="9"/>
      <c r="HB10" s="22" t="str">
        <f t="shared" ref="HB10:HB47" si="1">TEXT(HC10,"aaa")</f>
        <v/>
      </c>
      <c r="HC10" s="12" t="str">
        <f>IF(MAX(GP10:GP47)=0,"",IF(MAX(GP10:GP47)=DATE(入力シート!$K$19,入力シート!$M$19,入力シート!$O$19),"",MAX(GP10:GP47)+1))</f>
        <v/>
      </c>
      <c r="HD10" s="13" t="str">
        <f>IF(COUNTIF(祝日一覧!$E$2:$E$142,HC10),"○",IF(HG10&lt;&gt;"","○",""))</f>
        <v/>
      </c>
      <c r="HE10" s="26"/>
      <c r="HF10" s="47" t="str">
        <f>IF(OR(HB10="土",HB10="日"),IF(HD10="○","","○"),"")</f>
        <v/>
      </c>
      <c r="HG10" s="47"/>
      <c r="HH10" s="199"/>
      <c r="HI10" s="200"/>
      <c r="HJ10" s="9"/>
      <c r="HK10" s="201" t="s">
        <v>23</v>
      </c>
      <c r="HL10" s="202">
        <f>HL51-HL53</f>
        <v>0</v>
      </c>
      <c r="HM10" s="9"/>
      <c r="HN10" s="9"/>
      <c r="HO10" s="22"/>
      <c r="HP10" s="12"/>
      <c r="HQ10" s="13" t="str">
        <f>IF(COUNTIF(祝日一覧!$E$2:$E$142,HP10),"○",IF(HT10&lt;&gt;"","○",""))</f>
        <v/>
      </c>
      <c r="HR10" s="26"/>
      <c r="HS10" s="47" t="str">
        <f>IF(OR(HO10="土",HO10="日"),IF(HQ10="○","","○"),"")</f>
        <v/>
      </c>
      <c r="HT10" s="47"/>
      <c r="HU10" s="199"/>
      <c r="HV10" s="200"/>
      <c r="HW10" s="42"/>
      <c r="HX10" s="235" t="s">
        <v>23</v>
      </c>
      <c r="HY10" s="191"/>
      <c r="HZ10" s="9"/>
      <c r="IA10" s="9"/>
      <c r="IB10" s="22"/>
      <c r="IC10" s="12"/>
      <c r="ID10" s="13" t="str">
        <f>IF(COUNTIF(祝日一覧!$E$2:$E$142,IC10),"○",IF(IG10&lt;&gt;"","○",""))</f>
        <v/>
      </c>
      <c r="IE10" s="26"/>
      <c r="IF10" s="47" t="str">
        <f>IF(OR(IB10="土",IB10="日"),IF(ID10="○","","○"),"")</f>
        <v/>
      </c>
      <c r="IG10" s="47"/>
      <c r="IH10" s="199"/>
      <c r="II10" s="200"/>
      <c r="IJ10" s="42"/>
      <c r="IK10" s="235" t="s">
        <v>23</v>
      </c>
      <c r="IL10" s="191"/>
      <c r="IM10" s="9"/>
      <c r="IN10" s="9"/>
      <c r="IO10" s="22"/>
      <c r="IP10" s="12"/>
      <c r="IQ10" s="13" t="str">
        <f>IF(COUNTIF(祝日一覧!$E$2:$E$142,IP10),"○",IF(IT10&lt;&gt;"","○",""))</f>
        <v/>
      </c>
      <c r="IR10" s="26"/>
      <c r="IS10" s="47" t="str">
        <f>IF(OR(IO10="土",IO10="日"),IF(IQ10="○","","○"),"")</f>
        <v/>
      </c>
      <c r="IT10" s="47"/>
      <c r="IU10" s="199"/>
      <c r="IV10" s="200"/>
      <c r="IW10" s="42"/>
      <c r="IX10" s="235" t="s">
        <v>23</v>
      </c>
      <c r="IY10" s="191"/>
      <c r="IZ10" s="9"/>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row>
    <row r="11" spans="1:507" ht="15.6" customHeight="1">
      <c r="A11" s="9"/>
      <c r="B11" s="140"/>
      <c r="C11" s="16"/>
      <c r="D11" s="13" t="str">
        <f>IF(COUNTIF(祝日一覧!$E$2:$E$142,C11),"○",IF(G11&lt;&gt;"","○",""))</f>
        <v/>
      </c>
      <c r="E11" s="27"/>
      <c r="F11" s="47" t="str">
        <f t="shared" ref="F11:F47" si="2">IF(OR(B11="土",B11="日"),IF(D11="○","","○"),"")</f>
        <v/>
      </c>
      <c r="G11" s="47"/>
      <c r="H11" s="189"/>
      <c r="I11" s="190"/>
      <c r="J11" s="42"/>
      <c r="K11" s="236"/>
      <c r="L11" s="192"/>
      <c r="M11" s="9"/>
      <c r="N11" s="9"/>
      <c r="O11" s="140"/>
      <c r="P11" s="16"/>
      <c r="Q11" s="13" t="str">
        <f>IF(COUNTIF(祝日一覧!$E$2:$E$142,P11),"○",IF(T11&lt;&gt;"","○",""))</f>
        <v/>
      </c>
      <c r="R11" s="27"/>
      <c r="S11" s="47" t="str">
        <f t="shared" ref="S11:S47" si="3">IF(OR(O11="土",O11="日"),IF(Q11="○","","○"),"")</f>
        <v/>
      </c>
      <c r="T11" s="47"/>
      <c r="U11" s="189"/>
      <c r="V11" s="190"/>
      <c r="W11" s="42"/>
      <c r="X11" s="236"/>
      <c r="Y11" s="192"/>
      <c r="Z11" s="9"/>
      <c r="AA11" s="9"/>
      <c r="AB11" s="140"/>
      <c r="AC11" s="16"/>
      <c r="AD11" s="13" t="str">
        <f>IF(COUNTIF(祝日一覧!$E$2:$E$142,AC11),"○",IF(AG11&lt;&gt;"","○",""))</f>
        <v/>
      </c>
      <c r="AE11" s="27"/>
      <c r="AF11" s="47" t="str">
        <f t="shared" ref="AF11:AF47" si="4">IF(OR(AB11="土",AB11="日"),IF(AD11="○","","○"),"")</f>
        <v/>
      </c>
      <c r="AG11" s="47"/>
      <c r="AH11" s="189"/>
      <c r="AI11" s="190"/>
      <c r="AJ11" s="42"/>
      <c r="AK11" s="236"/>
      <c r="AL11" s="192"/>
      <c r="AM11" s="9"/>
      <c r="AN11" s="9"/>
      <c r="AO11" s="140"/>
      <c r="AP11" s="16"/>
      <c r="AQ11" s="13" t="str">
        <f>IF(COUNTIF(祝日一覧!$E$2:$E$142,AP11),"○",IF(AT11&lt;&gt;"","○",""))</f>
        <v/>
      </c>
      <c r="AR11" s="27"/>
      <c r="AS11" s="47" t="str">
        <f t="shared" ref="AS11:AS47" si="5">IF(OR(AO11="土",AO11="日"),IF(AQ11="○","","○"),"")</f>
        <v/>
      </c>
      <c r="AT11" s="47"/>
      <c r="AU11" s="189"/>
      <c r="AV11" s="190"/>
      <c r="AW11" s="42"/>
      <c r="AX11" s="236"/>
      <c r="AY11" s="192"/>
      <c r="AZ11" s="9"/>
      <c r="BA11" s="9"/>
      <c r="BB11" s="140"/>
      <c r="BC11" s="16"/>
      <c r="BD11" s="13" t="str">
        <f>IF(COUNTIF(祝日一覧!$E$2:$E$142,BC11),"○",IF(BG11&lt;&gt;"","○",""))</f>
        <v/>
      </c>
      <c r="BE11" s="27"/>
      <c r="BF11" s="47" t="str">
        <f t="shared" ref="BF11:BF47" si="6">IF(OR(BB11="土",BB11="日"),IF(BD11="○","","○"),"")</f>
        <v/>
      </c>
      <c r="BG11" s="47"/>
      <c r="BH11" s="189"/>
      <c r="BI11" s="190"/>
      <c r="BJ11" s="42"/>
      <c r="BK11" s="236"/>
      <c r="BL11" s="192"/>
      <c r="BM11" s="9"/>
      <c r="BN11" s="9"/>
      <c r="BO11" s="15" t="str">
        <f t="shared" si="0"/>
        <v/>
      </c>
      <c r="BP11" s="16" t="str">
        <f>IF(BP10="","",IF(BP10=【別紙３】!$G$36,"",IF(MONTH(BP10)=MONTH(BP10+1),BP10+1,"")))</f>
        <v/>
      </c>
      <c r="BQ11" s="13" t="str">
        <f>IF(COUNTIF(祝日一覧!$E$2:$E$142,BP11),"○",IF(BT11&lt;&gt;"","○",""))</f>
        <v/>
      </c>
      <c r="BR11" s="27"/>
      <c r="BS11" s="47" t="str">
        <f t="shared" ref="BS11:BS15" si="7">IF(OR(BO11="土",BO11="日"),IF(BQ11="○","","○"),"")</f>
        <v/>
      </c>
      <c r="BT11" s="47"/>
      <c r="BU11" s="189"/>
      <c r="BV11" s="190"/>
      <c r="BW11" s="9"/>
      <c r="BX11" s="197"/>
      <c r="BY11" s="192"/>
      <c r="BZ11" s="9"/>
      <c r="CA11" s="9"/>
      <c r="CB11" s="140"/>
      <c r="CC11" s="16"/>
      <c r="CD11" s="13" t="str">
        <f>IF(COUNTIF(祝日一覧!$E$2:$E$142,CC11),"○",IF(CG11&lt;&gt;"","○",""))</f>
        <v/>
      </c>
      <c r="CE11" s="27"/>
      <c r="CF11" s="47" t="str">
        <f t="shared" ref="CF11:CF47" si="8">IF(OR(CB11="土",CB11="日"),IF(CD11="○","","○"),"")</f>
        <v/>
      </c>
      <c r="CG11" s="47"/>
      <c r="CH11" s="189"/>
      <c r="CI11" s="190"/>
      <c r="CJ11" s="42"/>
      <c r="CK11" s="236"/>
      <c r="CL11" s="192"/>
      <c r="CM11" s="9"/>
      <c r="CN11" s="9"/>
      <c r="CO11" s="140"/>
      <c r="CP11" s="16"/>
      <c r="CQ11" s="13" t="str">
        <f>IF(COUNTIF(祝日一覧!$E$2:$E$142,CP11),"○",IF(CT11&lt;&gt;"","○",""))</f>
        <v/>
      </c>
      <c r="CR11" s="27"/>
      <c r="CS11" s="47" t="str">
        <f t="shared" ref="CS11:CS47" si="9">IF(OR(CO11="土",CO11="日"),IF(CQ11="○","","○"),"")</f>
        <v/>
      </c>
      <c r="CT11" s="47"/>
      <c r="CU11" s="189"/>
      <c r="CV11" s="190"/>
      <c r="CW11" s="42"/>
      <c r="CX11" s="236"/>
      <c r="CY11" s="192"/>
      <c r="CZ11" s="9"/>
      <c r="DA11" s="9"/>
      <c r="DB11" s="140"/>
      <c r="DC11" s="16"/>
      <c r="DD11" s="13" t="str">
        <f>IF(COUNTIF(祝日一覧!$E$2:$E$142,DC11),"○",IF(DG11&lt;&gt;"","○",""))</f>
        <v/>
      </c>
      <c r="DE11" s="27"/>
      <c r="DF11" s="47" t="str">
        <f t="shared" ref="DF11:DF47" si="10">IF(OR(DB11="土",DB11="日"),IF(DD11="○","","○"),"")</f>
        <v/>
      </c>
      <c r="DG11" s="47"/>
      <c r="DH11" s="189"/>
      <c r="DI11" s="190"/>
      <c r="DJ11" s="42"/>
      <c r="DK11" s="236"/>
      <c r="DL11" s="192"/>
      <c r="DM11" s="9"/>
      <c r="DN11" s="9"/>
      <c r="DO11" s="140"/>
      <c r="DP11" s="16"/>
      <c r="DQ11" s="13" t="str">
        <f>IF(COUNTIF(祝日一覧!$E$2:$E$142,DP11),"○",IF(DT11&lt;&gt;"","○",""))</f>
        <v/>
      </c>
      <c r="DR11" s="27"/>
      <c r="DS11" s="47" t="str">
        <f t="shared" ref="DS11:DS47" si="11">IF(OR(DO11="土",DO11="日"),IF(DQ11="○","","○"),"")</f>
        <v/>
      </c>
      <c r="DT11" s="47"/>
      <c r="DU11" s="189"/>
      <c r="DV11" s="190"/>
      <c r="DW11" s="42"/>
      <c r="DX11" s="236"/>
      <c r="DY11" s="192"/>
      <c r="DZ11" s="9"/>
      <c r="EA11" s="9"/>
      <c r="EB11" s="140"/>
      <c r="EC11" s="16"/>
      <c r="ED11" s="13" t="str">
        <f>IF(COUNTIF(祝日一覧!$E$2:$E$142,EC11),"○",IF(EG11&lt;&gt;"","○",""))</f>
        <v/>
      </c>
      <c r="EE11" s="27"/>
      <c r="EF11" s="47" t="str">
        <f t="shared" ref="EF11:EF47" si="12">IF(OR(EB11="土",EB11="日"),IF(ED11="○","","○"),"")</f>
        <v/>
      </c>
      <c r="EG11" s="47"/>
      <c r="EH11" s="189"/>
      <c r="EI11" s="190"/>
      <c r="EJ11" s="42"/>
      <c r="EK11" s="236"/>
      <c r="EL11" s="192"/>
      <c r="EM11" s="9"/>
      <c r="EN11" s="9"/>
      <c r="EO11" s="140"/>
      <c r="EP11" s="16"/>
      <c r="EQ11" s="13" t="str">
        <f>IF(COUNTIF(祝日一覧!$E$2:$E$142,EP11),"○",IF(ET11&lt;&gt;"","○",""))</f>
        <v/>
      </c>
      <c r="ER11" s="27"/>
      <c r="ES11" s="47" t="str">
        <f t="shared" ref="ES11:ES47" si="13">IF(OR(EO11="土",EO11="日"),IF(EQ11="○","","○"),"")</f>
        <v/>
      </c>
      <c r="ET11" s="47"/>
      <c r="EU11" s="189"/>
      <c r="EV11" s="190"/>
      <c r="EW11" s="42"/>
      <c r="EX11" s="236"/>
      <c r="EY11" s="192"/>
      <c r="EZ11" s="9"/>
      <c r="FA11" s="9"/>
      <c r="FB11" s="140"/>
      <c r="FC11" s="16"/>
      <c r="FD11" s="13" t="str">
        <f>IF(COUNTIF(祝日一覧!$E$2:$E$142,FC11),"○",IF(FG11&lt;&gt;"","○",""))</f>
        <v/>
      </c>
      <c r="FE11" s="27"/>
      <c r="FF11" s="47" t="str">
        <f t="shared" ref="FF11:FF47" si="14">IF(OR(FB11="土",FB11="日"),IF(FD11="○","","○"),"")</f>
        <v/>
      </c>
      <c r="FG11" s="47"/>
      <c r="FH11" s="189"/>
      <c r="FI11" s="190"/>
      <c r="FJ11" s="42"/>
      <c r="FK11" s="236"/>
      <c r="FL11" s="192"/>
      <c r="FM11" s="9"/>
      <c r="FN11" s="9"/>
      <c r="FO11" s="140"/>
      <c r="FP11" s="16"/>
      <c r="FQ11" s="13" t="str">
        <f>IF(COUNTIF(祝日一覧!$E$2:$E$142,FP11),"○",IF(FT11&lt;&gt;"","○",""))</f>
        <v/>
      </c>
      <c r="FR11" s="27"/>
      <c r="FS11" s="47" t="str">
        <f t="shared" ref="FS11:FS47" si="15">IF(OR(FO11="土",FO11="日"),IF(FQ11="○","","○"),"")</f>
        <v/>
      </c>
      <c r="FT11" s="47"/>
      <c r="FU11" s="189"/>
      <c r="FV11" s="190"/>
      <c r="FW11" s="42"/>
      <c r="FX11" s="236"/>
      <c r="FY11" s="192"/>
      <c r="FZ11" s="9"/>
      <c r="GA11" s="9"/>
      <c r="GB11" s="140"/>
      <c r="GC11" s="16"/>
      <c r="GD11" s="13" t="str">
        <f>IF(COUNTIF(祝日一覧!$E$2:$E$142,GC11),"○",IF(GG11&lt;&gt;"","○",""))</f>
        <v/>
      </c>
      <c r="GE11" s="27"/>
      <c r="GF11" s="47" t="str">
        <f t="shared" ref="GF11:GF47" si="16">IF(OR(GB11="土",GB11="日"),IF(GD11="○","","○"),"")</f>
        <v/>
      </c>
      <c r="GG11" s="47"/>
      <c r="GH11" s="189"/>
      <c r="GI11" s="190"/>
      <c r="GJ11" s="42"/>
      <c r="GK11" s="236"/>
      <c r="GL11" s="192"/>
      <c r="GM11" s="9"/>
      <c r="GN11" s="9"/>
      <c r="GO11" s="140"/>
      <c r="GP11" s="16"/>
      <c r="GQ11" s="13" t="str">
        <f>IF(COUNTIF(祝日一覧!$E$2:$E$142,GP11),"○",IF(GT11&lt;&gt;"","○",""))</f>
        <v/>
      </c>
      <c r="GR11" s="27"/>
      <c r="GS11" s="47" t="str">
        <f t="shared" ref="GS11:GS47" si="17">IF(OR(GO11="土",GO11="日"),IF(GQ11="○","","○"),"")</f>
        <v/>
      </c>
      <c r="GT11" s="47"/>
      <c r="GU11" s="189"/>
      <c r="GV11" s="190"/>
      <c r="GW11" s="42"/>
      <c r="GX11" s="236"/>
      <c r="GY11" s="192"/>
      <c r="GZ11" s="9"/>
      <c r="HA11" s="9"/>
      <c r="HB11" s="140" t="str">
        <f t="shared" si="1"/>
        <v/>
      </c>
      <c r="HC11" s="16" t="str">
        <f>IF(HC10="","",IF(HC10=【別紙３】!$G$36,"",IF(MONTH(HC10)=MONTH(HC10+1),HC10+1,"")))</f>
        <v/>
      </c>
      <c r="HD11" s="13" t="str">
        <f>IF(COUNTIF(祝日一覧!$E$2:$E$142,HC11),"○",IF(HG11&lt;&gt;"","○",""))</f>
        <v/>
      </c>
      <c r="HE11" s="27"/>
      <c r="HF11" s="47" t="str">
        <f t="shared" ref="HF11:HF15" si="18">IF(OR(HB11="土",HB11="日"),IF(HD11="○","","○"),"")</f>
        <v/>
      </c>
      <c r="HG11" s="47"/>
      <c r="HH11" s="189"/>
      <c r="HI11" s="190"/>
      <c r="HJ11" s="9"/>
      <c r="HK11" s="197"/>
      <c r="HL11" s="192"/>
      <c r="HM11" s="9"/>
      <c r="HN11" s="9"/>
      <c r="HO11" s="140"/>
      <c r="HP11" s="16"/>
      <c r="HQ11" s="13" t="str">
        <f>IF(COUNTIF(祝日一覧!$E$2:$E$142,HP11),"○",IF(HT11&lt;&gt;"","○",""))</f>
        <v/>
      </c>
      <c r="HR11" s="27"/>
      <c r="HS11" s="47" t="str">
        <f t="shared" ref="HS11:HS47" si="19">IF(OR(HO11="土",HO11="日"),IF(HQ11="○","","○"),"")</f>
        <v/>
      </c>
      <c r="HT11" s="47"/>
      <c r="HU11" s="189"/>
      <c r="HV11" s="190"/>
      <c r="HW11" s="42"/>
      <c r="HX11" s="236"/>
      <c r="HY11" s="192"/>
      <c r="HZ11" s="9"/>
      <c r="IA11" s="9"/>
      <c r="IB11" s="140"/>
      <c r="IC11" s="16"/>
      <c r="ID11" s="13" t="str">
        <f>IF(COUNTIF(祝日一覧!$E$2:$E$142,IC11),"○",IF(IG11&lt;&gt;"","○",""))</f>
        <v/>
      </c>
      <c r="IE11" s="27"/>
      <c r="IF11" s="47" t="str">
        <f t="shared" ref="IF11:IF47" si="20">IF(OR(IB11="土",IB11="日"),IF(ID11="○","","○"),"")</f>
        <v/>
      </c>
      <c r="IG11" s="47"/>
      <c r="IH11" s="189"/>
      <c r="II11" s="190"/>
      <c r="IJ11" s="42"/>
      <c r="IK11" s="236"/>
      <c r="IL11" s="192"/>
      <c r="IM11" s="9"/>
      <c r="IN11" s="9"/>
      <c r="IO11" s="140"/>
      <c r="IP11" s="16"/>
      <c r="IQ11" s="13" t="str">
        <f>IF(COUNTIF(祝日一覧!$E$2:$E$142,IP11),"○",IF(IT11&lt;&gt;"","○",""))</f>
        <v/>
      </c>
      <c r="IR11" s="27"/>
      <c r="IS11" s="47" t="str">
        <f t="shared" ref="IS11:IS47" si="21">IF(OR(IO11="土",IO11="日"),IF(IQ11="○","","○"),"")</f>
        <v/>
      </c>
      <c r="IT11" s="47"/>
      <c r="IU11" s="189"/>
      <c r="IV11" s="190"/>
      <c r="IW11" s="42"/>
      <c r="IX11" s="236"/>
      <c r="IY11" s="192"/>
      <c r="IZ11" s="9"/>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row>
    <row r="12" spans="1:507" ht="15.6" customHeight="1">
      <c r="A12" s="9"/>
      <c r="B12" s="140"/>
      <c r="C12" s="16"/>
      <c r="D12" s="13" t="str">
        <f>IF(COUNTIF(祝日一覧!$E$2:$E$142,C12),"○",IF(G12&lt;&gt;"","○",""))</f>
        <v/>
      </c>
      <c r="E12" s="27"/>
      <c r="F12" s="47" t="str">
        <f>IF(OR(B12="土",B12="日"),IF(D12="○","","○"),"")</f>
        <v/>
      </c>
      <c r="G12" s="47"/>
      <c r="H12" s="189"/>
      <c r="I12" s="190"/>
      <c r="J12" s="42"/>
      <c r="K12" s="237" t="s">
        <v>62</v>
      </c>
      <c r="L12" s="191"/>
      <c r="M12" s="9"/>
      <c r="N12" s="9"/>
      <c r="O12" s="140"/>
      <c r="P12" s="16"/>
      <c r="Q12" s="13" t="str">
        <f>IF(COUNTIF(祝日一覧!$E$2:$E$142,P12),"○",IF(T12&lt;&gt;"","○",""))</f>
        <v/>
      </c>
      <c r="R12" s="27"/>
      <c r="S12" s="47" t="str">
        <f>IF(OR(O12="土",O12="日"),IF(Q12="○","","○"),"")</f>
        <v/>
      </c>
      <c r="T12" s="47"/>
      <c r="U12" s="189"/>
      <c r="V12" s="190"/>
      <c r="W12" s="42"/>
      <c r="X12" s="237" t="s">
        <v>62</v>
      </c>
      <c r="Y12" s="191"/>
      <c r="Z12" s="9"/>
      <c r="AA12" s="9"/>
      <c r="AB12" s="140"/>
      <c r="AC12" s="16"/>
      <c r="AD12" s="13" t="str">
        <f>IF(COUNTIF(祝日一覧!$E$2:$E$142,AC12),"○",IF(AG12&lt;&gt;"","○",""))</f>
        <v/>
      </c>
      <c r="AE12" s="27"/>
      <c r="AF12" s="47" t="str">
        <f>IF(OR(AB12="土",AB12="日"),IF(AD12="○","","○"),"")</f>
        <v/>
      </c>
      <c r="AG12" s="47"/>
      <c r="AH12" s="189"/>
      <c r="AI12" s="190"/>
      <c r="AJ12" s="42"/>
      <c r="AK12" s="237" t="s">
        <v>62</v>
      </c>
      <c r="AL12" s="191"/>
      <c r="AM12" s="9"/>
      <c r="AN12" s="9"/>
      <c r="AO12" s="140"/>
      <c r="AP12" s="16"/>
      <c r="AQ12" s="13" t="str">
        <f>IF(COUNTIF(祝日一覧!$E$2:$E$142,AP12),"○",IF(AT12&lt;&gt;"","○",""))</f>
        <v/>
      </c>
      <c r="AR12" s="27"/>
      <c r="AS12" s="47" t="str">
        <f>IF(OR(AO12="土",AO12="日"),IF(AQ12="○","","○"),"")</f>
        <v/>
      </c>
      <c r="AT12" s="47"/>
      <c r="AU12" s="189"/>
      <c r="AV12" s="190"/>
      <c r="AW12" s="42"/>
      <c r="AX12" s="237" t="s">
        <v>62</v>
      </c>
      <c r="AY12" s="191"/>
      <c r="AZ12" s="9"/>
      <c r="BA12" s="9"/>
      <c r="BB12" s="140"/>
      <c r="BC12" s="16"/>
      <c r="BD12" s="13" t="str">
        <f>IF(COUNTIF(祝日一覧!$E$2:$E$142,BC12),"○",IF(BG12&lt;&gt;"","○",""))</f>
        <v/>
      </c>
      <c r="BE12" s="27"/>
      <c r="BF12" s="47" t="str">
        <f>IF(OR(BB12="土",BB12="日"),IF(BD12="○","","○"),"")</f>
        <v/>
      </c>
      <c r="BG12" s="47"/>
      <c r="BH12" s="189"/>
      <c r="BI12" s="190"/>
      <c r="BJ12" s="42"/>
      <c r="BK12" s="237" t="s">
        <v>62</v>
      </c>
      <c r="BL12" s="191"/>
      <c r="BM12" s="9"/>
      <c r="BN12" s="9"/>
      <c r="BO12" s="15" t="str">
        <f t="shared" si="0"/>
        <v/>
      </c>
      <c r="BP12" s="16" t="str">
        <f>IF(BP11="","",IF(BP11=【別紙３】!$G$36,"",IF(MONTH(BP11)=MONTH(BP11+1),BP11+1,"")))</f>
        <v/>
      </c>
      <c r="BQ12" s="13" t="str">
        <f>IF(COUNTIF(祝日一覧!$E$2:$E$142,BP12),"○",IF(BT12&lt;&gt;"","○",""))</f>
        <v/>
      </c>
      <c r="BR12" s="27"/>
      <c r="BS12" s="47" t="str">
        <f t="shared" si="7"/>
        <v/>
      </c>
      <c r="BT12" s="47"/>
      <c r="BU12" s="189"/>
      <c r="BV12" s="190"/>
      <c r="BW12" s="9"/>
      <c r="BX12" s="198" t="s">
        <v>62</v>
      </c>
      <c r="BY12" s="191">
        <f>COUNTA(BR10:BR47)</f>
        <v>0</v>
      </c>
      <c r="BZ12" s="9"/>
      <c r="CA12" s="9"/>
      <c r="CB12" s="140"/>
      <c r="CC12" s="16"/>
      <c r="CD12" s="13" t="str">
        <f>IF(COUNTIF(祝日一覧!$E$2:$E$142,CC12),"○",IF(CG12&lt;&gt;"","○",""))</f>
        <v/>
      </c>
      <c r="CE12" s="27"/>
      <c r="CF12" s="47" t="str">
        <f>IF(OR(CB12="土",CB12="日"),IF(CD12="○","","○"),"")</f>
        <v/>
      </c>
      <c r="CG12" s="47"/>
      <c r="CH12" s="189"/>
      <c r="CI12" s="190"/>
      <c r="CJ12" s="42"/>
      <c r="CK12" s="237" t="s">
        <v>62</v>
      </c>
      <c r="CL12" s="191"/>
      <c r="CM12" s="9"/>
      <c r="CN12" s="9"/>
      <c r="CO12" s="140"/>
      <c r="CP12" s="16"/>
      <c r="CQ12" s="13" t="str">
        <f>IF(COUNTIF(祝日一覧!$E$2:$E$142,CP12),"○",IF(CT12&lt;&gt;"","○",""))</f>
        <v/>
      </c>
      <c r="CR12" s="27"/>
      <c r="CS12" s="47" t="str">
        <f>IF(OR(CO12="土",CO12="日"),IF(CQ12="○","","○"),"")</f>
        <v/>
      </c>
      <c r="CT12" s="47"/>
      <c r="CU12" s="189"/>
      <c r="CV12" s="190"/>
      <c r="CW12" s="42"/>
      <c r="CX12" s="237" t="s">
        <v>62</v>
      </c>
      <c r="CY12" s="191"/>
      <c r="CZ12" s="9"/>
      <c r="DA12" s="9"/>
      <c r="DB12" s="140"/>
      <c r="DC12" s="16"/>
      <c r="DD12" s="13" t="str">
        <f>IF(COUNTIF(祝日一覧!$E$2:$E$142,DC12),"○",IF(DG12&lt;&gt;"","○",""))</f>
        <v/>
      </c>
      <c r="DE12" s="27"/>
      <c r="DF12" s="47" t="str">
        <f>IF(OR(DB12="土",DB12="日"),IF(DD12="○","","○"),"")</f>
        <v/>
      </c>
      <c r="DG12" s="47"/>
      <c r="DH12" s="189"/>
      <c r="DI12" s="190"/>
      <c r="DJ12" s="42"/>
      <c r="DK12" s="237" t="s">
        <v>62</v>
      </c>
      <c r="DL12" s="191"/>
      <c r="DM12" s="9"/>
      <c r="DN12" s="9"/>
      <c r="DO12" s="140"/>
      <c r="DP12" s="16"/>
      <c r="DQ12" s="13" t="str">
        <f>IF(COUNTIF(祝日一覧!$E$2:$E$142,DP12),"○",IF(DT12&lt;&gt;"","○",""))</f>
        <v/>
      </c>
      <c r="DR12" s="27"/>
      <c r="DS12" s="47" t="str">
        <f>IF(OR(DO12="土",DO12="日"),IF(DQ12="○","","○"),"")</f>
        <v/>
      </c>
      <c r="DT12" s="47"/>
      <c r="DU12" s="189"/>
      <c r="DV12" s="190"/>
      <c r="DW12" s="42"/>
      <c r="DX12" s="237" t="s">
        <v>62</v>
      </c>
      <c r="DY12" s="191"/>
      <c r="DZ12" s="9"/>
      <c r="EA12" s="9"/>
      <c r="EB12" s="140"/>
      <c r="EC12" s="16"/>
      <c r="ED12" s="13" t="str">
        <f>IF(COUNTIF(祝日一覧!$E$2:$E$142,EC12),"○",IF(EG12&lt;&gt;"","○",""))</f>
        <v/>
      </c>
      <c r="EE12" s="27"/>
      <c r="EF12" s="47" t="str">
        <f>IF(OR(EB12="土",EB12="日"),IF(ED12="○","","○"),"")</f>
        <v/>
      </c>
      <c r="EG12" s="47"/>
      <c r="EH12" s="189"/>
      <c r="EI12" s="190"/>
      <c r="EJ12" s="42"/>
      <c r="EK12" s="237" t="s">
        <v>62</v>
      </c>
      <c r="EL12" s="191"/>
      <c r="EM12" s="9"/>
      <c r="EN12" s="9"/>
      <c r="EO12" s="140"/>
      <c r="EP12" s="16"/>
      <c r="EQ12" s="13" t="str">
        <f>IF(COUNTIF(祝日一覧!$E$2:$E$142,EP12),"○",IF(ET12&lt;&gt;"","○",""))</f>
        <v/>
      </c>
      <c r="ER12" s="27"/>
      <c r="ES12" s="47" t="str">
        <f>IF(OR(EO12="土",EO12="日"),IF(EQ12="○","","○"),"")</f>
        <v/>
      </c>
      <c r="ET12" s="47"/>
      <c r="EU12" s="189"/>
      <c r="EV12" s="190"/>
      <c r="EW12" s="42"/>
      <c r="EX12" s="237" t="s">
        <v>62</v>
      </c>
      <c r="EY12" s="191"/>
      <c r="EZ12" s="9"/>
      <c r="FA12" s="9"/>
      <c r="FB12" s="140"/>
      <c r="FC12" s="16"/>
      <c r="FD12" s="13" t="str">
        <f>IF(COUNTIF(祝日一覧!$E$2:$E$142,FC12),"○",IF(FG12&lt;&gt;"","○",""))</f>
        <v/>
      </c>
      <c r="FE12" s="27"/>
      <c r="FF12" s="47" t="str">
        <f>IF(OR(FB12="土",FB12="日"),IF(FD12="○","","○"),"")</f>
        <v/>
      </c>
      <c r="FG12" s="47"/>
      <c r="FH12" s="189"/>
      <c r="FI12" s="190"/>
      <c r="FJ12" s="42"/>
      <c r="FK12" s="237" t="s">
        <v>62</v>
      </c>
      <c r="FL12" s="191"/>
      <c r="FM12" s="9"/>
      <c r="FN12" s="9"/>
      <c r="FO12" s="140"/>
      <c r="FP12" s="16"/>
      <c r="FQ12" s="13" t="str">
        <f>IF(COUNTIF(祝日一覧!$E$2:$E$142,FP12),"○",IF(FT12&lt;&gt;"","○",""))</f>
        <v/>
      </c>
      <c r="FR12" s="27"/>
      <c r="FS12" s="47" t="str">
        <f>IF(OR(FO12="土",FO12="日"),IF(FQ12="○","","○"),"")</f>
        <v/>
      </c>
      <c r="FT12" s="47"/>
      <c r="FU12" s="189"/>
      <c r="FV12" s="190"/>
      <c r="FW12" s="42"/>
      <c r="FX12" s="237" t="s">
        <v>62</v>
      </c>
      <c r="FY12" s="191"/>
      <c r="FZ12" s="9"/>
      <c r="GA12" s="9"/>
      <c r="GB12" s="140"/>
      <c r="GC12" s="16"/>
      <c r="GD12" s="13" t="str">
        <f>IF(COUNTIF(祝日一覧!$E$2:$E$142,GC12),"○",IF(GG12&lt;&gt;"","○",""))</f>
        <v/>
      </c>
      <c r="GE12" s="27"/>
      <c r="GF12" s="47" t="str">
        <f>IF(OR(GB12="土",GB12="日"),IF(GD12="○","","○"),"")</f>
        <v/>
      </c>
      <c r="GG12" s="47"/>
      <c r="GH12" s="189"/>
      <c r="GI12" s="190"/>
      <c r="GJ12" s="42"/>
      <c r="GK12" s="237" t="s">
        <v>62</v>
      </c>
      <c r="GL12" s="191"/>
      <c r="GM12" s="9"/>
      <c r="GN12" s="9"/>
      <c r="GO12" s="140"/>
      <c r="GP12" s="16"/>
      <c r="GQ12" s="13" t="str">
        <f>IF(COUNTIF(祝日一覧!$E$2:$E$142,GP12),"○",IF(GT12&lt;&gt;"","○",""))</f>
        <v/>
      </c>
      <c r="GR12" s="27"/>
      <c r="GS12" s="47" t="str">
        <f>IF(OR(GO12="土",GO12="日"),IF(GQ12="○","","○"),"")</f>
        <v/>
      </c>
      <c r="GT12" s="47"/>
      <c r="GU12" s="189"/>
      <c r="GV12" s="190"/>
      <c r="GW12" s="42"/>
      <c r="GX12" s="237" t="s">
        <v>62</v>
      </c>
      <c r="GY12" s="191"/>
      <c r="GZ12" s="9"/>
      <c r="HA12" s="9"/>
      <c r="HB12" s="140" t="str">
        <f t="shared" si="1"/>
        <v/>
      </c>
      <c r="HC12" s="16" t="str">
        <f>IF(HC11="","",IF(HC11=【別紙３】!$G$36,"",IF(MONTH(HC11)=MONTH(HC11+1),HC11+1,"")))</f>
        <v/>
      </c>
      <c r="HD12" s="13" t="str">
        <f>IF(COUNTIF(祝日一覧!$E$2:$E$142,HC12),"○",IF(HG12&lt;&gt;"","○",""))</f>
        <v/>
      </c>
      <c r="HE12" s="27"/>
      <c r="HF12" s="47" t="str">
        <f t="shared" si="18"/>
        <v/>
      </c>
      <c r="HG12" s="47"/>
      <c r="HH12" s="189"/>
      <c r="HI12" s="190"/>
      <c r="HJ12" s="9"/>
      <c r="HK12" s="198" t="s">
        <v>62</v>
      </c>
      <c r="HL12" s="191">
        <f>COUNTA(HE10:HE47)</f>
        <v>0</v>
      </c>
      <c r="HM12" s="9"/>
      <c r="HN12" s="9"/>
      <c r="HO12" s="140"/>
      <c r="HP12" s="16"/>
      <c r="HQ12" s="13" t="str">
        <f>IF(COUNTIF(祝日一覧!$E$2:$E$142,HP12),"○",IF(HT12&lt;&gt;"","○",""))</f>
        <v/>
      </c>
      <c r="HR12" s="27"/>
      <c r="HS12" s="47" t="str">
        <f>IF(OR(HO12="土",HO12="日"),IF(HQ12="○","","○"),"")</f>
        <v/>
      </c>
      <c r="HT12" s="47"/>
      <c r="HU12" s="189"/>
      <c r="HV12" s="190"/>
      <c r="HW12" s="42"/>
      <c r="HX12" s="237" t="s">
        <v>62</v>
      </c>
      <c r="HY12" s="191"/>
      <c r="HZ12" s="9"/>
      <c r="IA12" s="9"/>
      <c r="IB12" s="140"/>
      <c r="IC12" s="16"/>
      <c r="ID12" s="13" t="str">
        <f>IF(COUNTIF(祝日一覧!$E$2:$E$142,IC12),"○",IF(IG12&lt;&gt;"","○",""))</f>
        <v/>
      </c>
      <c r="IE12" s="27"/>
      <c r="IF12" s="47" t="str">
        <f>IF(OR(IB12="土",IB12="日"),IF(ID12="○","","○"),"")</f>
        <v/>
      </c>
      <c r="IG12" s="47"/>
      <c r="IH12" s="189"/>
      <c r="II12" s="190"/>
      <c r="IJ12" s="42"/>
      <c r="IK12" s="237" t="s">
        <v>62</v>
      </c>
      <c r="IL12" s="191"/>
      <c r="IM12" s="9"/>
      <c r="IN12" s="9"/>
      <c r="IO12" s="140"/>
      <c r="IP12" s="16"/>
      <c r="IQ12" s="13" t="str">
        <f>IF(COUNTIF(祝日一覧!$E$2:$E$142,IP12),"○",IF(IT12&lt;&gt;"","○",""))</f>
        <v/>
      </c>
      <c r="IR12" s="27"/>
      <c r="IS12" s="47" t="str">
        <f>IF(OR(IO12="土",IO12="日"),IF(IQ12="○","","○"),"")</f>
        <v/>
      </c>
      <c r="IT12" s="47"/>
      <c r="IU12" s="189"/>
      <c r="IV12" s="190"/>
      <c r="IW12" s="42"/>
      <c r="IX12" s="237" t="s">
        <v>62</v>
      </c>
      <c r="IY12" s="191"/>
      <c r="IZ12" s="9"/>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row>
    <row r="13" spans="1:507" ht="15.6" customHeight="1">
      <c r="A13" s="25"/>
      <c r="B13" s="140"/>
      <c r="C13" s="16"/>
      <c r="D13" s="13" t="str">
        <f>IF(COUNTIF(祝日一覧!$E$2:$E$142,C13),"○",IF(G13&lt;&gt;"","○",""))</f>
        <v/>
      </c>
      <c r="E13" s="27"/>
      <c r="F13" s="47" t="str">
        <f t="shared" ref="F13:F48" si="22">IF(OR(B13="土",B13="日"),IF(D13="○","","○"),"")</f>
        <v/>
      </c>
      <c r="G13" s="47"/>
      <c r="H13" s="189"/>
      <c r="I13" s="190"/>
      <c r="J13" s="42"/>
      <c r="K13" s="236"/>
      <c r="L13" s="192"/>
      <c r="M13" s="9"/>
      <c r="N13" s="25"/>
      <c r="O13" s="140"/>
      <c r="P13" s="16"/>
      <c r="Q13" s="13" t="str">
        <f>IF(COUNTIF(祝日一覧!$E$2:$E$142,P13),"○",IF(T13&lt;&gt;"","○",""))</f>
        <v/>
      </c>
      <c r="R13" s="27"/>
      <c r="S13" s="47" t="str">
        <f t="shared" ref="S13:S48" si="23">IF(OR(O13="土",O13="日"),IF(Q13="○","","○"),"")</f>
        <v/>
      </c>
      <c r="T13" s="47"/>
      <c r="U13" s="189"/>
      <c r="V13" s="190"/>
      <c r="W13" s="42"/>
      <c r="X13" s="236"/>
      <c r="Y13" s="192"/>
      <c r="Z13" s="9"/>
      <c r="AA13" s="25"/>
      <c r="AB13" s="140"/>
      <c r="AC13" s="16"/>
      <c r="AD13" s="13" t="str">
        <f>IF(COUNTIF(祝日一覧!$E$2:$E$142,AC13),"○",IF(AG13&lt;&gt;"","○",""))</f>
        <v/>
      </c>
      <c r="AE13" s="27"/>
      <c r="AF13" s="47" t="str">
        <f t="shared" ref="AF13:AF48" si="24">IF(OR(AB13="土",AB13="日"),IF(AD13="○","","○"),"")</f>
        <v/>
      </c>
      <c r="AG13" s="47"/>
      <c r="AH13" s="189"/>
      <c r="AI13" s="190"/>
      <c r="AJ13" s="42"/>
      <c r="AK13" s="236"/>
      <c r="AL13" s="192"/>
      <c r="AM13" s="9"/>
      <c r="AN13" s="25"/>
      <c r="AO13" s="140"/>
      <c r="AP13" s="16"/>
      <c r="AQ13" s="13" t="str">
        <f>IF(COUNTIF(祝日一覧!$E$2:$E$142,AP13),"○",IF(AT13&lt;&gt;"","○",""))</f>
        <v/>
      </c>
      <c r="AR13" s="27"/>
      <c r="AS13" s="47" t="str">
        <f t="shared" ref="AS13:AS48" si="25">IF(OR(AO13="土",AO13="日"),IF(AQ13="○","","○"),"")</f>
        <v/>
      </c>
      <c r="AT13" s="47"/>
      <c r="AU13" s="189"/>
      <c r="AV13" s="190"/>
      <c r="AW13" s="42"/>
      <c r="AX13" s="236"/>
      <c r="AY13" s="192"/>
      <c r="AZ13" s="9"/>
      <c r="BA13" s="25"/>
      <c r="BB13" s="140"/>
      <c r="BC13" s="16"/>
      <c r="BD13" s="13" t="str">
        <f>IF(COUNTIF(祝日一覧!$E$2:$E$142,BC13),"○",IF(BG13&lt;&gt;"","○",""))</f>
        <v/>
      </c>
      <c r="BE13" s="27"/>
      <c r="BF13" s="47" t="str">
        <f t="shared" ref="BF13:BF48" si="26">IF(OR(BB13="土",BB13="日"),IF(BD13="○","","○"),"")</f>
        <v/>
      </c>
      <c r="BG13" s="47"/>
      <c r="BH13" s="189"/>
      <c r="BI13" s="190"/>
      <c r="BJ13" s="42"/>
      <c r="BK13" s="236"/>
      <c r="BL13" s="192"/>
      <c r="BM13" s="9"/>
      <c r="BN13" s="25"/>
      <c r="BO13" s="15" t="str">
        <f t="shared" si="0"/>
        <v/>
      </c>
      <c r="BP13" s="16" t="str">
        <f>IF(BP12="","",IF(BP12=【別紙３】!$G$36,"",IF(MONTH(BP12)=MONTH(BP12+1),BP12+1,"")))</f>
        <v/>
      </c>
      <c r="BQ13" s="13" t="str">
        <f>IF(COUNTIF(祝日一覧!$E$2:$E$142,BP13),"○",IF(BT13&lt;&gt;"","○",""))</f>
        <v/>
      </c>
      <c r="BR13" s="27"/>
      <c r="BS13" s="47" t="str">
        <f t="shared" si="7"/>
        <v/>
      </c>
      <c r="BT13" s="47"/>
      <c r="BU13" s="189"/>
      <c r="BV13" s="190"/>
      <c r="BW13" s="9"/>
      <c r="BX13" s="197"/>
      <c r="BY13" s="192"/>
      <c r="BZ13" s="9"/>
      <c r="CA13" s="25"/>
      <c r="CB13" s="140"/>
      <c r="CC13" s="16"/>
      <c r="CD13" s="13" t="str">
        <f>IF(COUNTIF(祝日一覧!$E$2:$E$142,CC13),"○",IF(CG13&lt;&gt;"","○",""))</f>
        <v/>
      </c>
      <c r="CE13" s="27"/>
      <c r="CF13" s="47" t="str">
        <f t="shared" ref="CF13:CF48" si="27">IF(OR(CB13="土",CB13="日"),IF(CD13="○","","○"),"")</f>
        <v/>
      </c>
      <c r="CG13" s="47"/>
      <c r="CH13" s="189"/>
      <c r="CI13" s="190"/>
      <c r="CJ13" s="42"/>
      <c r="CK13" s="236"/>
      <c r="CL13" s="192"/>
      <c r="CM13" s="9"/>
      <c r="CN13" s="25"/>
      <c r="CO13" s="140"/>
      <c r="CP13" s="16"/>
      <c r="CQ13" s="13" t="str">
        <f>IF(COUNTIF(祝日一覧!$E$2:$E$142,CP13),"○",IF(CT13&lt;&gt;"","○",""))</f>
        <v/>
      </c>
      <c r="CR13" s="27"/>
      <c r="CS13" s="47" t="str">
        <f t="shared" ref="CS13:CS48" si="28">IF(OR(CO13="土",CO13="日"),IF(CQ13="○","","○"),"")</f>
        <v/>
      </c>
      <c r="CT13" s="47"/>
      <c r="CU13" s="189"/>
      <c r="CV13" s="190"/>
      <c r="CW13" s="42"/>
      <c r="CX13" s="236"/>
      <c r="CY13" s="192"/>
      <c r="CZ13" s="9"/>
      <c r="DA13" s="25"/>
      <c r="DB13" s="140"/>
      <c r="DC13" s="16"/>
      <c r="DD13" s="13" t="str">
        <f>IF(COUNTIF(祝日一覧!$E$2:$E$142,DC13),"○",IF(DG13&lt;&gt;"","○",""))</f>
        <v/>
      </c>
      <c r="DE13" s="27"/>
      <c r="DF13" s="47" t="str">
        <f t="shared" ref="DF13:DF48" si="29">IF(OR(DB13="土",DB13="日"),IF(DD13="○","","○"),"")</f>
        <v/>
      </c>
      <c r="DG13" s="47"/>
      <c r="DH13" s="189"/>
      <c r="DI13" s="190"/>
      <c r="DJ13" s="42"/>
      <c r="DK13" s="236"/>
      <c r="DL13" s="192"/>
      <c r="DM13" s="9"/>
      <c r="DN13" s="25"/>
      <c r="DO13" s="140"/>
      <c r="DP13" s="16"/>
      <c r="DQ13" s="13" t="str">
        <f>IF(COUNTIF(祝日一覧!$E$2:$E$142,DP13),"○",IF(DT13&lt;&gt;"","○",""))</f>
        <v/>
      </c>
      <c r="DR13" s="27"/>
      <c r="DS13" s="47" t="str">
        <f t="shared" ref="DS13:DS48" si="30">IF(OR(DO13="土",DO13="日"),IF(DQ13="○","","○"),"")</f>
        <v/>
      </c>
      <c r="DT13" s="47"/>
      <c r="DU13" s="189"/>
      <c r="DV13" s="190"/>
      <c r="DW13" s="42"/>
      <c r="DX13" s="236"/>
      <c r="DY13" s="192"/>
      <c r="DZ13" s="9"/>
      <c r="EA13" s="25"/>
      <c r="EB13" s="140"/>
      <c r="EC13" s="16"/>
      <c r="ED13" s="13" t="str">
        <f>IF(COUNTIF(祝日一覧!$E$2:$E$142,EC13),"○",IF(EG13&lt;&gt;"","○",""))</f>
        <v/>
      </c>
      <c r="EE13" s="27"/>
      <c r="EF13" s="47" t="str">
        <f t="shared" ref="EF13:EF48" si="31">IF(OR(EB13="土",EB13="日"),IF(ED13="○","","○"),"")</f>
        <v/>
      </c>
      <c r="EG13" s="47"/>
      <c r="EH13" s="189"/>
      <c r="EI13" s="190"/>
      <c r="EJ13" s="42"/>
      <c r="EK13" s="236"/>
      <c r="EL13" s="192"/>
      <c r="EM13" s="9"/>
      <c r="EN13" s="25"/>
      <c r="EO13" s="140"/>
      <c r="EP13" s="16"/>
      <c r="EQ13" s="13" t="str">
        <f>IF(COUNTIF(祝日一覧!$E$2:$E$142,EP13),"○",IF(ET13&lt;&gt;"","○",""))</f>
        <v/>
      </c>
      <c r="ER13" s="27"/>
      <c r="ES13" s="47" t="str">
        <f t="shared" ref="ES13:ES48" si="32">IF(OR(EO13="土",EO13="日"),IF(EQ13="○","","○"),"")</f>
        <v/>
      </c>
      <c r="ET13" s="47"/>
      <c r="EU13" s="189"/>
      <c r="EV13" s="190"/>
      <c r="EW13" s="42"/>
      <c r="EX13" s="236"/>
      <c r="EY13" s="192"/>
      <c r="EZ13" s="9"/>
      <c r="FA13" s="25"/>
      <c r="FB13" s="140"/>
      <c r="FC13" s="16"/>
      <c r="FD13" s="13" t="str">
        <f>IF(COUNTIF(祝日一覧!$E$2:$E$142,FC13),"○",IF(FG13&lt;&gt;"","○",""))</f>
        <v/>
      </c>
      <c r="FE13" s="27"/>
      <c r="FF13" s="47" t="str">
        <f t="shared" ref="FF13:FF48" si="33">IF(OR(FB13="土",FB13="日"),IF(FD13="○","","○"),"")</f>
        <v/>
      </c>
      <c r="FG13" s="47"/>
      <c r="FH13" s="189"/>
      <c r="FI13" s="190"/>
      <c r="FJ13" s="42"/>
      <c r="FK13" s="236"/>
      <c r="FL13" s="192"/>
      <c r="FM13" s="9"/>
      <c r="FN13" s="25"/>
      <c r="FO13" s="140"/>
      <c r="FP13" s="16"/>
      <c r="FQ13" s="13" t="str">
        <f>IF(COUNTIF(祝日一覧!$E$2:$E$142,FP13),"○",IF(FT13&lt;&gt;"","○",""))</f>
        <v/>
      </c>
      <c r="FR13" s="27"/>
      <c r="FS13" s="47" t="str">
        <f t="shared" ref="FS13:FS48" si="34">IF(OR(FO13="土",FO13="日"),IF(FQ13="○","","○"),"")</f>
        <v/>
      </c>
      <c r="FT13" s="47"/>
      <c r="FU13" s="189"/>
      <c r="FV13" s="190"/>
      <c r="FW13" s="42"/>
      <c r="FX13" s="236"/>
      <c r="FY13" s="192"/>
      <c r="FZ13" s="9"/>
      <c r="GA13" s="25"/>
      <c r="GB13" s="140"/>
      <c r="GC13" s="16"/>
      <c r="GD13" s="13" t="str">
        <f>IF(COUNTIF(祝日一覧!$E$2:$E$142,GC13),"○",IF(GG13&lt;&gt;"","○",""))</f>
        <v/>
      </c>
      <c r="GE13" s="27"/>
      <c r="GF13" s="47" t="str">
        <f t="shared" ref="GF13:GF48" si="35">IF(OR(GB13="土",GB13="日"),IF(GD13="○","","○"),"")</f>
        <v/>
      </c>
      <c r="GG13" s="47"/>
      <c r="GH13" s="189"/>
      <c r="GI13" s="190"/>
      <c r="GJ13" s="42"/>
      <c r="GK13" s="236"/>
      <c r="GL13" s="192"/>
      <c r="GM13" s="9"/>
      <c r="GN13" s="25"/>
      <c r="GO13" s="140"/>
      <c r="GP13" s="16"/>
      <c r="GQ13" s="13" t="str">
        <f>IF(COUNTIF(祝日一覧!$E$2:$E$142,GP13),"○",IF(GT13&lt;&gt;"","○",""))</f>
        <v/>
      </c>
      <c r="GR13" s="27"/>
      <c r="GS13" s="47" t="str">
        <f t="shared" ref="GS13:GS48" si="36">IF(OR(GO13="土",GO13="日"),IF(GQ13="○","","○"),"")</f>
        <v/>
      </c>
      <c r="GT13" s="47"/>
      <c r="GU13" s="189"/>
      <c r="GV13" s="190"/>
      <c r="GW13" s="42"/>
      <c r="GX13" s="236"/>
      <c r="GY13" s="192"/>
      <c r="GZ13" s="9"/>
      <c r="HA13" s="25"/>
      <c r="HB13" s="140" t="str">
        <f t="shared" si="1"/>
        <v/>
      </c>
      <c r="HC13" s="16" t="str">
        <f>IF(HC12="","",IF(HC12=【別紙３】!$G$36,"",IF(MONTH(HC12)=MONTH(HC12+1),HC12+1,"")))</f>
        <v/>
      </c>
      <c r="HD13" s="13" t="str">
        <f>IF(COUNTIF(祝日一覧!$E$2:$E$142,HC13),"○",IF(HG13&lt;&gt;"","○",""))</f>
        <v/>
      </c>
      <c r="HE13" s="27"/>
      <c r="HF13" s="47" t="str">
        <f t="shared" si="18"/>
        <v/>
      </c>
      <c r="HG13" s="47"/>
      <c r="HH13" s="189"/>
      <c r="HI13" s="190"/>
      <c r="HJ13" s="9"/>
      <c r="HK13" s="203"/>
      <c r="HL13" s="192"/>
      <c r="HM13" s="9"/>
      <c r="HN13" s="25"/>
      <c r="HO13" s="140"/>
      <c r="HP13" s="16"/>
      <c r="HQ13" s="13" t="str">
        <f>IF(COUNTIF(祝日一覧!$E$2:$E$142,HP13),"○",IF(HT13&lt;&gt;"","○",""))</f>
        <v/>
      </c>
      <c r="HR13" s="27"/>
      <c r="HS13" s="47" t="str">
        <f t="shared" ref="HS13:HS48" si="37">IF(OR(HO13="土",HO13="日"),IF(HQ13="○","","○"),"")</f>
        <v/>
      </c>
      <c r="HT13" s="47"/>
      <c r="HU13" s="189"/>
      <c r="HV13" s="190"/>
      <c r="HW13" s="42"/>
      <c r="HX13" s="236"/>
      <c r="HY13" s="192"/>
      <c r="HZ13" s="9"/>
      <c r="IA13" s="25"/>
      <c r="IB13" s="140"/>
      <c r="IC13" s="16"/>
      <c r="ID13" s="13" t="str">
        <f>IF(COUNTIF(祝日一覧!$E$2:$E$142,IC13),"○",IF(IG13&lt;&gt;"","○",""))</f>
        <v/>
      </c>
      <c r="IE13" s="27"/>
      <c r="IF13" s="47" t="str">
        <f t="shared" ref="IF13:IF48" si="38">IF(OR(IB13="土",IB13="日"),IF(ID13="○","","○"),"")</f>
        <v/>
      </c>
      <c r="IG13" s="47"/>
      <c r="IH13" s="189"/>
      <c r="II13" s="190"/>
      <c r="IJ13" s="42"/>
      <c r="IK13" s="236"/>
      <c r="IL13" s="192"/>
      <c r="IM13" s="9"/>
      <c r="IN13" s="25"/>
      <c r="IO13" s="140"/>
      <c r="IP13" s="16"/>
      <c r="IQ13" s="13" t="str">
        <f>IF(COUNTIF(祝日一覧!$E$2:$E$142,IP13),"○",IF(IT13&lt;&gt;"","○",""))</f>
        <v/>
      </c>
      <c r="IR13" s="27"/>
      <c r="IS13" s="47" t="str">
        <f t="shared" ref="IS13:IS48" si="39">IF(OR(IO13="土",IO13="日"),IF(IQ13="○","","○"),"")</f>
        <v/>
      </c>
      <c r="IT13" s="47"/>
      <c r="IU13" s="189"/>
      <c r="IV13" s="190"/>
      <c r="IW13" s="42"/>
      <c r="IX13" s="236"/>
      <c r="IY13" s="192"/>
      <c r="IZ13" s="9"/>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row>
    <row r="14" spans="1:507" ht="15.6" customHeight="1">
      <c r="A14" s="25"/>
      <c r="B14" s="140"/>
      <c r="C14" s="16"/>
      <c r="D14" s="13" t="str">
        <f>IF(COUNTIF(祝日一覧!$E$2:$E$142,C14),"○",IF(G14&lt;&gt;"","○",""))</f>
        <v/>
      </c>
      <c r="E14" s="27"/>
      <c r="F14" s="47" t="str">
        <f t="shared" si="22"/>
        <v/>
      </c>
      <c r="G14" s="47"/>
      <c r="H14" s="189"/>
      <c r="I14" s="190"/>
      <c r="J14" s="42"/>
      <c r="K14" s="193" t="s">
        <v>61</v>
      </c>
      <c r="L14" s="195"/>
      <c r="M14" s="9"/>
      <c r="N14" s="25"/>
      <c r="O14" s="140"/>
      <c r="P14" s="16"/>
      <c r="Q14" s="13" t="str">
        <f>IF(COUNTIF(祝日一覧!$E$2:$E$142,P14),"○",IF(T14&lt;&gt;"","○",""))</f>
        <v/>
      </c>
      <c r="R14" s="27"/>
      <c r="S14" s="47" t="str">
        <f t="shared" si="23"/>
        <v/>
      </c>
      <c r="T14" s="47"/>
      <c r="U14" s="189"/>
      <c r="V14" s="190"/>
      <c r="W14" s="42"/>
      <c r="X14" s="193" t="s">
        <v>61</v>
      </c>
      <c r="Y14" s="195"/>
      <c r="Z14" s="9"/>
      <c r="AA14" s="25"/>
      <c r="AB14" s="140"/>
      <c r="AC14" s="16"/>
      <c r="AD14" s="13" t="str">
        <f>IF(COUNTIF(祝日一覧!$E$2:$E$142,AC14),"○",IF(AG14&lt;&gt;"","○",""))</f>
        <v/>
      </c>
      <c r="AE14" s="27"/>
      <c r="AF14" s="47" t="str">
        <f t="shared" si="24"/>
        <v/>
      </c>
      <c r="AG14" s="47"/>
      <c r="AH14" s="189"/>
      <c r="AI14" s="190"/>
      <c r="AJ14" s="42"/>
      <c r="AK14" s="193" t="s">
        <v>61</v>
      </c>
      <c r="AL14" s="195"/>
      <c r="AM14" s="9"/>
      <c r="AN14" s="25"/>
      <c r="AO14" s="140"/>
      <c r="AP14" s="16"/>
      <c r="AQ14" s="13" t="str">
        <f>IF(COUNTIF(祝日一覧!$E$2:$E$142,AP14),"○",IF(AT14&lt;&gt;"","○",""))</f>
        <v/>
      </c>
      <c r="AR14" s="27"/>
      <c r="AS14" s="47" t="str">
        <f t="shared" si="25"/>
        <v/>
      </c>
      <c r="AT14" s="47"/>
      <c r="AU14" s="189"/>
      <c r="AV14" s="190"/>
      <c r="AW14" s="42"/>
      <c r="AX14" s="193" t="s">
        <v>61</v>
      </c>
      <c r="AY14" s="195"/>
      <c r="AZ14" s="9"/>
      <c r="BA14" s="25"/>
      <c r="BB14" s="140"/>
      <c r="BC14" s="16"/>
      <c r="BD14" s="13" t="str">
        <f>IF(COUNTIF(祝日一覧!$E$2:$E$142,BC14),"○",IF(BG14&lt;&gt;"","○",""))</f>
        <v/>
      </c>
      <c r="BE14" s="27"/>
      <c r="BF14" s="47" t="str">
        <f t="shared" si="26"/>
        <v/>
      </c>
      <c r="BG14" s="47"/>
      <c r="BH14" s="189"/>
      <c r="BI14" s="190"/>
      <c r="BJ14" s="42"/>
      <c r="BK14" s="193" t="s">
        <v>61</v>
      </c>
      <c r="BL14" s="195"/>
      <c r="BM14" s="9"/>
      <c r="BN14" s="25"/>
      <c r="BO14" s="15" t="str">
        <f t="shared" si="0"/>
        <v/>
      </c>
      <c r="BP14" s="16" t="str">
        <f>IF(BP13="","",IF(BP13=【別紙３】!$G$36,"",IF(MONTH(BP13)=MONTH(BP13+1),BP13+1,"")))</f>
        <v/>
      </c>
      <c r="BQ14" s="13" t="str">
        <f>IF(COUNTIF(祝日一覧!$E$2:$E$142,BP14),"○",IF(BT14&lt;&gt;"","○",""))</f>
        <v/>
      </c>
      <c r="BR14" s="27"/>
      <c r="BS14" s="47" t="str">
        <f t="shared" si="7"/>
        <v/>
      </c>
      <c r="BT14" s="47"/>
      <c r="BU14" s="189"/>
      <c r="BV14" s="190"/>
      <c r="BW14" s="9"/>
      <c r="BX14" s="193" t="s">
        <v>61</v>
      </c>
      <c r="BY14" s="195" t="str">
        <f>IF(BY10=0,"-      ",BY12/BY10)</f>
        <v xml:space="preserve">-      </v>
      </c>
      <c r="BZ14" s="9"/>
      <c r="CA14" s="25"/>
      <c r="CB14" s="140"/>
      <c r="CC14" s="16"/>
      <c r="CD14" s="13" t="str">
        <f>IF(COUNTIF(祝日一覧!$E$2:$E$142,CC14),"○",IF(CG14&lt;&gt;"","○",""))</f>
        <v/>
      </c>
      <c r="CE14" s="27"/>
      <c r="CF14" s="47" t="str">
        <f t="shared" si="27"/>
        <v/>
      </c>
      <c r="CG14" s="47"/>
      <c r="CH14" s="189"/>
      <c r="CI14" s="190"/>
      <c r="CJ14" s="42"/>
      <c r="CK14" s="193" t="s">
        <v>61</v>
      </c>
      <c r="CL14" s="195"/>
      <c r="CM14" s="9"/>
      <c r="CN14" s="25"/>
      <c r="CO14" s="140"/>
      <c r="CP14" s="16"/>
      <c r="CQ14" s="13" t="str">
        <f>IF(COUNTIF(祝日一覧!$E$2:$E$142,CP14),"○",IF(CT14&lt;&gt;"","○",""))</f>
        <v/>
      </c>
      <c r="CR14" s="27"/>
      <c r="CS14" s="47" t="str">
        <f t="shared" si="28"/>
        <v/>
      </c>
      <c r="CT14" s="47"/>
      <c r="CU14" s="189"/>
      <c r="CV14" s="190"/>
      <c r="CW14" s="42"/>
      <c r="CX14" s="193" t="s">
        <v>61</v>
      </c>
      <c r="CY14" s="195"/>
      <c r="CZ14" s="9"/>
      <c r="DA14" s="25"/>
      <c r="DB14" s="140"/>
      <c r="DC14" s="16"/>
      <c r="DD14" s="13" t="str">
        <f>IF(COUNTIF(祝日一覧!$E$2:$E$142,DC14),"○",IF(DG14&lt;&gt;"","○",""))</f>
        <v/>
      </c>
      <c r="DE14" s="27"/>
      <c r="DF14" s="47" t="str">
        <f t="shared" si="29"/>
        <v/>
      </c>
      <c r="DG14" s="47"/>
      <c r="DH14" s="189"/>
      <c r="DI14" s="190"/>
      <c r="DJ14" s="42"/>
      <c r="DK14" s="193" t="s">
        <v>61</v>
      </c>
      <c r="DL14" s="195"/>
      <c r="DM14" s="9"/>
      <c r="DN14" s="25"/>
      <c r="DO14" s="140"/>
      <c r="DP14" s="16"/>
      <c r="DQ14" s="13" t="str">
        <f>IF(COUNTIF(祝日一覧!$E$2:$E$142,DP14),"○",IF(DT14&lt;&gt;"","○",""))</f>
        <v/>
      </c>
      <c r="DR14" s="27"/>
      <c r="DS14" s="47" t="str">
        <f t="shared" si="30"/>
        <v/>
      </c>
      <c r="DT14" s="47"/>
      <c r="DU14" s="189"/>
      <c r="DV14" s="190"/>
      <c r="DW14" s="42"/>
      <c r="DX14" s="193" t="s">
        <v>61</v>
      </c>
      <c r="DY14" s="195"/>
      <c r="DZ14" s="9"/>
      <c r="EA14" s="25"/>
      <c r="EB14" s="140"/>
      <c r="EC14" s="16"/>
      <c r="ED14" s="13" t="str">
        <f>IF(COUNTIF(祝日一覧!$E$2:$E$142,EC14),"○",IF(EG14&lt;&gt;"","○",""))</f>
        <v/>
      </c>
      <c r="EE14" s="27"/>
      <c r="EF14" s="47" t="str">
        <f t="shared" si="31"/>
        <v/>
      </c>
      <c r="EG14" s="47"/>
      <c r="EH14" s="189"/>
      <c r="EI14" s="190"/>
      <c r="EJ14" s="42"/>
      <c r="EK14" s="193" t="s">
        <v>61</v>
      </c>
      <c r="EL14" s="195"/>
      <c r="EM14" s="9"/>
      <c r="EN14" s="25"/>
      <c r="EO14" s="140"/>
      <c r="EP14" s="16"/>
      <c r="EQ14" s="13" t="str">
        <f>IF(COUNTIF(祝日一覧!$E$2:$E$142,EP14),"○",IF(ET14&lt;&gt;"","○",""))</f>
        <v/>
      </c>
      <c r="ER14" s="27"/>
      <c r="ES14" s="47" t="str">
        <f t="shared" si="32"/>
        <v/>
      </c>
      <c r="ET14" s="47"/>
      <c r="EU14" s="189"/>
      <c r="EV14" s="190"/>
      <c r="EW14" s="42"/>
      <c r="EX14" s="193" t="s">
        <v>61</v>
      </c>
      <c r="EY14" s="195"/>
      <c r="EZ14" s="9"/>
      <c r="FA14" s="25"/>
      <c r="FB14" s="140"/>
      <c r="FC14" s="16"/>
      <c r="FD14" s="13" t="str">
        <f>IF(COUNTIF(祝日一覧!$E$2:$E$142,FC14),"○",IF(FG14&lt;&gt;"","○",""))</f>
        <v/>
      </c>
      <c r="FE14" s="27"/>
      <c r="FF14" s="47" t="str">
        <f t="shared" si="33"/>
        <v/>
      </c>
      <c r="FG14" s="47"/>
      <c r="FH14" s="189"/>
      <c r="FI14" s="190"/>
      <c r="FJ14" s="42"/>
      <c r="FK14" s="193" t="s">
        <v>61</v>
      </c>
      <c r="FL14" s="195"/>
      <c r="FM14" s="9"/>
      <c r="FN14" s="25"/>
      <c r="FO14" s="140"/>
      <c r="FP14" s="16"/>
      <c r="FQ14" s="13" t="str">
        <f>IF(COUNTIF(祝日一覧!$E$2:$E$142,FP14),"○",IF(FT14&lt;&gt;"","○",""))</f>
        <v/>
      </c>
      <c r="FR14" s="27"/>
      <c r="FS14" s="47" t="str">
        <f t="shared" si="34"/>
        <v/>
      </c>
      <c r="FT14" s="47"/>
      <c r="FU14" s="189"/>
      <c r="FV14" s="190"/>
      <c r="FW14" s="42"/>
      <c r="FX14" s="193" t="s">
        <v>61</v>
      </c>
      <c r="FY14" s="195"/>
      <c r="FZ14" s="9"/>
      <c r="GA14" s="25"/>
      <c r="GB14" s="140"/>
      <c r="GC14" s="16"/>
      <c r="GD14" s="13" t="str">
        <f>IF(COUNTIF(祝日一覧!$E$2:$E$142,GC14),"○",IF(GG14&lt;&gt;"","○",""))</f>
        <v/>
      </c>
      <c r="GE14" s="27"/>
      <c r="GF14" s="47" t="str">
        <f t="shared" si="35"/>
        <v/>
      </c>
      <c r="GG14" s="47"/>
      <c r="GH14" s="189"/>
      <c r="GI14" s="190"/>
      <c r="GJ14" s="42"/>
      <c r="GK14" s="193" t="s">
        <v>61</v>
      </c>
      <c r="GL14" s="195"/>
      <c r="GM14" s="9"/>
      <c r="GN14" s="25"/>
      <c r="GO14" s="140"/>
      <c r="GP14" s="16"/>
      <c r="GQ14" s="13" t="str">
        <f>IF(COUNTIF(祝日一覧!$E$2:$E$142,GP14),"○",IF(GT14&lt;&gt;"","○",""))</f>
        <v/>
      </c>
      <c r="GR14" s="27"/>
      <c r="GS14" s="47" t="str">
        <f t="shared" si="36"/>
        <v/>
      </c>
      <c r="GT14" s="47"/>
      <c r="GU14" s="189"/>
      <c r="GV14" s="190"/>
      <c r="GW14" s="42"/>
      <c r="GX14" s="193" t="s">
        <v>61</v>
      </c>
      <c r="GY14" s="195"/>
      <c r="GZ14" s="9"/>
      <c r="HA14" s="25"/>
      <c r="HB14" s="140" t="str">
        <f t="shared" si="1"/>
        <v/>
      </c>
      <c r="HC14" s="16" t="str">
        <f>IF(HC13="","",IF(HC13=【別紙３】!$G$36,"",IF(MONTH(HC13)=MONTH(HC13+1),HC13+1,"")))</f>
        <v/>
      </c>
      <c r="HD14" s="13" t="str">
        <f>IF(COUNTIF(祝日一覧!$E$2:$E$142,HC14),"○",IF(HG14&lt;&gt;"","○",""))</f>
        <v/>
      </c>
      <c r="HE14" s="27"/>
      <c r="HF14" s="47" t="str">
        <f t="shared" si="18"/>
        <v/>
      </c>
      <c r="HG14" s="47"/>
      <c r="HH14" s="189"/>
      <c r="HI14" s="190"/>
      <c r="HJ14" s="9"/>
      <c r="HK14" s="193" t="s">
        <v>61</v>
      </c>
      <c r="HL14" s="195" t="str">
        <f>IF(HL10=0,"-      ",HL12/HL10)</f>
        <v xml:space="preserve">-      </v>
      </c>
      <c r="HM14" s="9"/>
      <c r="HN14" s="25"/>
      <c r="HO14" s="140"/>
      <c r="HP14" s="16"/>
      <c r="HQ14" s="13" t="str">
        <f>IF(COUNTIF(祝日一覧!$E$2:$E$142,HP14),"○",IF(HT14&lt;&gt;"","○",""))</f>
        <v/>
      </c>
      <c r="HR14" s="27"/>
      <c r="HS14" s="47" t="str">
        <f t="shared" si="37"/>
        <v/>
      </c>
      <c r="HT14" s="47"/>
      <c r="HU14" s="189"/>
      <c r="HV14" s="190"/>
      <c r="HW14" s="42"/>
      <c r="HX14" s="193" t="s">
        <v>61</v>
      </c>
      <c r="HY14" s="195"/>
      <c r="HZ14" s="9"/>
      <c r="IA14" s="25"/>
      <c r="IB14" s="140"/>
      <c r="IC14" s="16"/>
      <c r="ID14" s="13" t="str">
        <f>IF(COUNTIF(祝日一覧!$E$2:$E$142,IC14),"○",IF(IG14&lt;&gt;"","○",""))</f>
        <v/>
      </c>
      <c r="IE14" s="27"/>
      <c r="IF14" s="47" t="str">
        <f t="shared" si="38"/>
        <v/>
      </c>
      <c r="IG14" s="47"/>
      <c r="IH14" s="189"/>
      <c r="II14" s="190"/>
      <c r="IJ14" s="42"/>
      <c r="IK14" s="193" t="s">
        <v>61</v>
      </c>
      <c r="IL14" s="195"/>
      <c r="IM14" s="9"/>
      <c r="IN14" s="25"/>
      <c r="IO14" s="140"/>
      <c r="IP14" s="16"/>
      <c r="IQ14" s="13" t="str">
        <f>IF(COUNTIF(祝日一覧!$E$2:$E$142,IP14),"○",IF(IT14&lt;&gt;"","○",""))</f>
        <v/>
      </c>
      <c r="IR14" s="27"/>
      <c r="IS14" s="47" t="str">
        <f t="shared" si="39"/>
        <v/>
      </c>
      <c r="IT14" s="47"/>
      <c r="IU14" s="189"/>
      <c r="IV14" s="190"/>
      <c r="IW14" s="42"/>
      <c r="IX14" s="193" t="s">
        <v>61</v>
      </c>
      <c r="IY14" s="195"/>
      <c r="IZ14" s="9"/>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row>
    <row r="15" spans="1:507" ht="15.6" customHeight="1">
      <c r="A15" s="25"/>
      <c r="B15" s="140"/>
      <c r="C15" s="16"/>
      <c r="D15" s="13" t="str">
        <f>IF(COUNTIF(祝日一覧!$E$2:$E$142,C15),"○",IF(G15&lt;&gt;"","○",""))</f>
        <v/>
      </c>
      <c r="E15" s="27"/>
      <c r="F15" s="47" t="str">
        <f t="shared" si="22"/>
        <v/>
      </c>
      <c r="G15" s="47"/>
      <c r="H15" s="189"/>
      <c r="I15" s="190"/>
      <c r="J15" s="42"/>
      <c r="K15" s="194"/>
      <c r="L15" s="196"/>
      <c r="M15" s="9"/>
      <c r="N15" s="25"/>
      <c r="O15" s="140"/>
      <c r="P15" s="16"/>
      <c r="Q15" s="13" t="str">
        <f>IF(COUNTIF(祝日一覧!$E$2:$E$142,P15),"○",IF(T15&lt;&gt;"","○",""))</f>
        <v/>
      </c>
      <c r="R15" s="27"/>
      <c r="S15" s="47" t="str">
        <f t="shared" si="23"/>
        <v/>
      </c>
      <c r="T15" s="47"/>
      <c r="U15" s="189"/>
      <c r="V15" s="190"/>
      <c r="W15" s="42"/>
      <c r="X15" s="194"/>
      <c r="Y15" s="196"/>
      <c r="Z15" s="9"/>
      <c r="AA15" s="25"/>
      <c r="AB15" s="140"/>
      <c r="AC15" s="16"/>
      <c r="AD15" s="13" t="str">
        <f>IF(COUNTIF(祝日一覧!$E$2:$E$142,AC15),"○",IF(AG15&lt;&gt;"","○",""))</f>
        <v/>
      </c>
      <c r="AE15" s="27"/>
      <c r="AF15" s="47" t="str">
        <f t="shared" si="24"/>
        <v/>
      </c>
      <c r="AG15" s="47"/>
      <c r="AH15" s="189"/>
      <c r="AI15" s="190"/>
      <c r="AJ15" s="42"/>
      <c r="AK15" s="194"/>
      <c r="AL15" s="196"/>
      <c r="AM15" s="9"/>
      <c r="AN15" s="25"/>
      <c r="AO15" s="140"/>
      <c r="AP15" s="16"/>
      <c r="AQ15" s="13" t="str">
        <f>IF(COUNTIF(祝日一覧!$E$2:$E$142,AP15),"○",IF(AT15&lt;&gt;"","○",""))</f>
        <v/>
      </c>
      <c r="AR15" s="27"/>
      <c r="AS15" s="47" t="str">
        <f t="shared" si="25"/>
        <v/>
      </c>
      <c r="AT15" s="47"/>
      <c r="AU15" s="189"/>
      <c r="AV15" s="190"/>
      <c r="AW15" s="42"/>
      <c r="AX15" s="194"/>
      <c r="AY15" s="196"/>
      <c r="AZ15" s="9"/>
      <c r="BA15" s="25"/>
      <c r="BB15" s="140"/>
      <c r="BC15" s="16"/>
      <c r="BD15" s="13" t="str">
        <f>IF(COUNTIF(祝日一覧!$E$2:$E$142,BC15),"○",IF(BG15&lt;&gt;"","○",""))</f>
        <v/>
      </c>
      <c r="BE15" s="27"/>
      <c r="BF15" s="47" t="str">
        <f t="shared" si="26"/>
        <v/>
      </c>
      <c r="BG15" s="47"/>
      <c r="BH15" s="189"/>
      <c r="BI15" s="190"/>
      <c r="BJ15" s="42"/>
      <c r="BK15" s="194"/>
      <c r="BL15" s="196"/>
      <c r="BM15" s="9"/>
      <c r="BN15" s="25"/>
      <c r="BO15" s="15" t="str">
        <f t="shared" si="0"/>
        <v/>
      </c>
      <c r="BP15" s="16" t="str">
        <f>IF(BP14="","",IF(BP14=【別紙３】!$G$36,"",IF(MONTH(BP14)=MONTH(BP14+1),BP14+1,"")))</f>
        <v/>
      </c>
      <c r="BQ15" s="13" t="str">
        <f>IF(COUNTIF(祝日一覧!$E$2:$E$142,BP15),"○",IF(BT15&lt;&gt;"","○",""))</f>
        <v/>
      </c>
      <c r="BR15" s="27"/>
      <c r="BS15" s="47" t="str">
        <f t="shared" si="7"/>
        <v/>
      </c>
      <c r="BT15" s="47"/>
      <c r="BU15" s="189"/>
      <c r="BV15" s="190"/>
      <c r="BW15" s="9"/>
      <c r="BX15" s="194"/>
      <c r="BY15" s="196"/>
      <c r="BZ15" s="9"/>
      <c r="CA15" s="25"/>
      <c r="CB15" s="140"/>
      <c r="CC15" s="16"/>
      <c r="CD15" s="13" t="str">
        <f>IF(COUNTIF(祝日一覧!$E$2:$E$142,CC15),"○",IF(CG15&lt;&gt;"","○",""))</f>
        <v/>
      </c>
      <c r="CE15" s="27"/>
      <c r="CF15" s="47" t="str">
        <f t="shared" si="27"/>
        <v/>
      </c>
      <c r="CG15" s="47"/>
      <c r="CH15" s="189"/>
      <c r="CI15" s="190"/>
      <c r="CJ15" s="42"/>
      <c r="CK15" s="194"/>
      <c r="CL15" s="196"/>
      <c r="CM15" s="9"/>
      <c r="CN15" s="25"/>
      <c r="CO15" s="140"/>
      <c r="CP15" s="16"/>
      <c r="CQ15" s="13" t="str">
        <f>IF(COUNTIF(祝日一覧!$E$2:$E$142,CP15),"○",IF(CT15&lt;&gt;"","○",""))</f>
        <v/>
      </c>
      <c r="CR15" s="27"/>
      <c r="CS15" s="47" t="str">
        <f t="shared" si="28"/>
        <v/>
      </c>
      <c r="CT15" s="47"/>
      <c r="CU15" s="189"/>
      <c r="CV15" s="190"/>
      <c r="CW15" s="42"/>
      <c r="CX15" s="194"/>
      <c r="CY15" s="196"/>
      <c r="CZ15" s="9"/>
      <c r="DA15" s="25"/>
      <c r="DB15" s="140"/>
      <c r="DC15" s="16"/>
      <c r="DD15" s="13" t="str">
        <f>IF(COUNTIF(祝日一覧!$E$2:$E$142,DC15),"○",IF(DG15&lt;&gt;"","○",""))</f>
        <v/>
      </c>
      <c r="DE15" s="27"/>
      <c r="DF15" s="47" t="str">
        <f t="shared" si="29"/>
        <v/>
      </c>
      <c r="DG15" s="47"/>
      <c r="DH15" s="189"/>
      <c r="DI15" s="190"/>
      <c r="DJ15" s="42"/>
      <c r="DK15" s="194"/>
      <c r="DL15" s="196"/>
      <c r="DM15" s="9"/>
      <c r="DN15" s="25"/>
      <c r="DO15" s="140"/>
      <c r="DP15" s="16"/>
      <c r="DQ15" s="13" t="str">
        <f>IF(COUNTIF(祝日一覧!$E$2:$E$142,DP15),"○",IF(DT15&lt;&gt;"","○",""))</f>
        <v/>
      </c>
      <c r="DR15" s="27"/>
      <c r="DS15" s="47" t="str">
        <f t="shared" si="30"/>
        <v/>
      </c>
      <c r="DT15" s="47"/>
      <c r="DU15" s="189"/>
      <c r="DV15" s="190"/>
      <c r="DW15" s="42"/>
      <c r="DX15" s="194"/>
      <c r="DY15" s="196"/>
      <c r="DZ15" s="9"/>
      <c r="EA15" s="25"/>
      <c r="EB15" s="140"/>
      <c r="EC15" s="16"/>
      <c r="ED15" s="13" t="str">
        <f>IF(COUNTIF(祝日一覧!$E$2:$E$142,EC15),"○",IF(EG15&lt;&gt;"","○",""))</f>
        <v/>
      </c>
      <c r="EE15" s="27"/>
      <c r="EF15" s="47" t="str">
        <f t="shared" si="31"/>
        <v/>
      </c>
      <c r="EG15" s="47"/>
      <c r="EH15" s="189"/>
      <c r="EI15" s="190"/>
      <c r="EJ15" s="42"/>
      <c r="EK15" s="194"/>
      <c r="EL15" s="196"/>
      <c r="EM15" s="9"/>
      <c r="EN15" s="25"/>
      <c r="EO15" s="140"/>
      <c r="EP15" s="16"/>
      <c r="EQ15" s="13" t="str">
        <f>IF(COUNTIF(祝日一覧!$E$2:$E$142,EP15),"○",IF(ET15&lt;&gt;"","○",""))</f>
        <v/>
      </c>
      <c r="ER15" s="27"/>
      <c r="ES15" s="47" t="str">
        <f t="shared" si="32"/>
        <v/>
      </c>
      <c r="ET15" s="47"/>
      <c r="EU15" s="189"/>
      <c r="EV15" s="190"/>
      <c r="EW15" s="42"/>
      <c r="EX15" s="194"/>
      <c r="EY15" s="196"/>
      <c r="EZ15" s="9"/>
      <c r="FA15" s="25"/>
      <c r="FB15" s="140"/>
      <c r="FC15" s="16"/>
      <c r="FD15" s="13" t="str">
        <f>IF(COUNTIF(祝日一覧!$E$2:$E$142,FC15),"○",IF(FG15&lt;&gt;"","○",""))</f>
        <v/>
      </c>
      <c r="FE15" s="27"/>
      <c r="FF15" s="47" t="str">
        <f t="shared" si="33"/>
        <v/>
      </c>
      <c r="FG15" s="47"/>
      <c r="FH15" s="189"/>
      <c r="FI15" s="190"/>
      <c r="FJ15" s="42"/>
      <c r="FK15" s="194"/>
      <c r="FL15" s="196"/>
      <c r="FM15" s="9"/>
      <c r="FN15" s="25"/>
      <c r="FO15" s="140"/>
      <c r="FP15" s="16"/>
      <c r="FQ15" s="13" t="str">
        <f>IF(COUNTIF(祝日一覧!$E$2:$E$142,FP15),"○",IF(FT15&lt;&gt;"","○",""))</f>
        <v/>
      </c>
      <c r="FR15" s="27"/>
      <c r="FS15" s="47" t="str">
        <f t="shared" si="34"/>
        <v/>
      </c>
      <c r="FT15" s="47"/>
      <c r="FU15" s="189"/>
      <c r="FV15" s="190"/>
      <c r="FW15" s="42"/>
      <c r="FX15" s="194"/>
      <c r="FY15" s="196"/>
      <c r="FZ15" s="9"/>
      <c r="GA15" s="25"/>
      <c r="GB15" s="140"/>
      <c r="GC15" s="16"/>
      <c r="GD15" s="13" t="str">
        <f>IF(COUNTIF(祝日一覧!$E$2:$E$142,GC15),"○",IF(GG15&lt;&gt;"","○",""))</f>
        <v/>
      </c>
      <c r="GE15" s="27"/>
      <c r="GF15" s="47" t="str">
        <f t="shared" si="35"/>
        <v/>
      </c>
      <c r="GG15" s="47"/>
      <c r="GH15" s="189"/>
      <c r="GI15" s="190"/>
      <c r="GJ15" s="42"/>
      <c r="GK15" s="194"/>
      <c r="GL15" s="196"/>
      <c r="GM15" s="9"/>
      <c r="GN15" s="25"/>
      <c r="GO15" s="140"/>
      <c r="GP15" s="16"/>
      <c r="GQ15" s="13" t="str">
        <f>IF(COUNTIF(祝日一覧!$E$2:$E$142,GP15),"○",IF(GT15&lt;&gt;"","○",""))</f>
        <v/>
      </c>
      <c r="GR15" s="27"/>
      <c r="GS15" s="47" t="str">
        <f t="shared" si="36"/>
        <v/>
      </c>
      <c r="GT15" s="47"/>
      <c r="GU15" s="189"/>
      <c r="GV15" s="190"/>
      <c r="GW15" s="42"/>
      <c r="GX15" s="194"/>
      <c r="GY15" s="196"/>
      <c r="GZ15" s="9"/>
      <c r="HA15" s="25"/>
      <c r="HB15" s="140" t="str">
        <f t="shared" si="1"/>
        <v/>
      </c>
      <c r="HC15" s="16" t="str">
        <f>IF(HC14="","",IF(HC14=【別紙３】!$G$36,"",IF(MONTH(HC14)=MONTH(HC14+1),HC14+1,"")))</f>
        <v/>
      </c>
      <c r="HD15" s="13" t="str">
        <f>IF(COUNTIF(祝日一覧!$E$2:$E$142,HC15),"○",IF(HG15&lt;&gt;"","○",""))</f>
        <v/>
      </c>
      <c r="HE15" s="27"/>
      <c r="HF15" s="47" t="str">
        <f t="shared" si="18"/>
        <v/>
      </c>
      <c r="HG15" s="47"/>
      <c r="HH15" s="189"/>
      <c r="HI15" s="190"/>
      <c r="HJ15" s="9"/>
      <c r="HK15" s="194"/>
      <c r="HL15" s="196"/>
      <c r="HM15" s="9"/>
      <c r="HN15" s="25"/>
      <c r="HO15" s="140"/>
      <c r="HP15" s="16"/>
      <c r="HQ15" s="13" t="str">
        <f>IF(COUNTIF(祝日一覧!$E$2:$E$142,HP15),"○",IF(HT15&lt;&gt;"","○",""))</f>
        <v/>
      </c>
      <c r="HR15" s="27"/>
      <c r="HS15" s="47" t="str">
        <f t="shared" si="37"/>
        <v/>
      </c>
      <c r="HT15" s="47"/>
      <c r="HU15" s="189"/>
      <c r="HV15" s="190"/>
      <c r="HW15" s="42"/>
      <c r="HX15" s="194"/>
      <c r="HY15" s="196"/>
      <c r="HZ15" s="9"/>
      <c r="IA15" s="25"/>
      <c r="IB15" s="140"/>
      <c r="IC15" s="16"/>
      <c r="ID15" s="13" t="str">
        <f>IF(COUNTIF(祝日一覧!$E$2:$E$142,IC15),"○",IF(IG15&lt;&gt;"","○",""))</f>
        <v/>
      </c>
      <c r="IE15" s="27"/>
      <c r="IF15" s="47" t="str">
        <f t="shared" si="38"/>
        <v/>
      </c>
      <c r="IG15" s="47"/>
      <c r="IH15" s="189"/>
      <c r="II15" s="190"/>
      <c r="IJ15" s="42"/>
      <c r="IK15" s="194"/>
      <c r="IL15" s="196"/>
      <c r="IM15" s="9"/>
      <c r="IN15" s="25"/>
      <c r="IO15" s="140"/>
      <c r="IP15" s="16"/>
      <c r="IQ15" s="13" t="str">
        <f>IF(COUNTIF(祝日一覧!$E$2:$E$142,IP15),"○",IF(IT15&lt;&gt;"","○",""))</f>
        <v/>
      </c>
      <c r="IR15" s="27"/>
      <c r="IS15" s="47" t="str">
        <f t="shared" si="39"/>
        <v/>
      </c>
      <c r="IT15" s="47"/>
      <c r="IU15" s="189"/>
      <c r="IV15" s="190"/>
      <c r="IW15" s="42"/>
      <c r="IX15" s="194"/>
      <c r="IY15" s="196"/>
      <c r="IZ15" s="9"/>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row>
    <row r="16" spans="1:507" ht="15.6" customHeight="1">
      <c r="A16" s="25"/>
      <c r="B16" s="140"/>
      <c r="C16" s="16"/>
      <c r="D16" s="13" t="str">
        <f>IF(COUNTIF(祝日一覧!$E$2:$E$142,C16),"○",IF(G16&lt;&gt;"","○",""))</f>
        <v/>
      </c>
      <c r="E16" s="27"/>
      <c r="F16" s="47" t="str">
        <f>IF(OR(B16="土",B16="日"),IF(D16="○","","○"),"")</f>
        <v/>
      </c>
      <c r="G16" s="47"/>
      <c r="H16" s="189"/>
      <c r="I16" s="190"/>
      <c r="J16" s="45"/>
      <c r="M16" s="9"/>
      <c r="N16" s="25"/>
      <c r="O16" s="140"/>
      <c r="P16" s="16"/>
      <c r="Q16" s="13" t="str">
        <f>IF(COUNTIF(祝日一覧!$E$2:$E$142,P16),"○",IF(T16&lt;&gt;"","○",""))</f>
        <v/>
      </c>
      <c r="R16" s="27"/>
      <c r="S16" s="47" t="str">
        <f>IF(OR(O16="土",O16="日"),IF(Q16="○","","○"),"")</f>
        <v/>
      </c>
      <c r="T16" s="47"/>
      <c r="U16" s="189"/>
      <c r="V16" s="190"/>
      <c r="W16" s="45"/>
      <c r="Z16" s="9"/>
      <c r="AA16" s="25"/>
      <c r="AB16" s="140"/>
      <c r="AC16" s="16"/>
      <c r="AD16" s="13" t="str">
        <f>IF(COUNTIF(祝日一覧!$E$2:$E$142,AC16),"○",IF(AG16&lt;&gt;"","○",""))</f>
        <v/>
      </c>
      <c r="AE16" s="27"/>
      <c r="AF16" s="47" t="str">
        <f>IF(OR(AB16="土",AB16="日"),IF(AD16="○","","○"),"")</f>
        <v/>
      </c>
      <c r="AG16" s="47"/>
      <c r="AH16" s="189"/>
      <c r="AI16" s="190"/>
      <c r="AJ16" s="45"/>
      <c r="AK16" s="9"/>
      <c r="AL16" s="9"/>
      <c r="AM16" s="9"/>
      <c r="AN16" s="25"/>
      <c r="AO16" s="140"/>
      <c r="AP16" s="16"/>
      <c r="AQ16" s="13" t="str">
        <f>IF(COUNTIF(祝日一覧!$E$2:$E$142,AP16),"○",IF(AT16&lt;&gt;"","○",""))</f>
        <v/>
      </c>
      <c r="AR16" s="27"/>
      <c r="AS16" s="47" t="str">
        <f>IF(OR(AO16="土",AO16="日"),IF(AQ16="○","","○"),"")</f>
        <v/>
      </c>
      <c r="AT16" s="47"/>
      <c r="AU16" s="189"/>
      <c r="AV16" s="190"/>
      <c r="AW16" s="45"/>
      <c r="AX16" s="9"/>
      <c r="AY16" s="9"/>
      <c r="AZ16" s="9"/>
      <c r="BA16" s="25"/>
      <c r="BB16" s="140"/>
      <c r="BC16" s="16"/>
      <c r="BD16" s="13" t="str">
        <f>IF(COUNTIF(祝日一覧!$E$2:$E$142,BC16),"○",IF(BG16&lt;&gt;"","○",""))</f>
        <v/>
      </c>
      <c r="BE16" s="27"/>
      <c r="BF16" s="47" t="str">
        <f>IF(OR(BB16="土",BB16="日"),IF(BD16="○","","○"),"")</f>
        <v/>
      </c>
      <c r="BG16" s="47"/>
      <c r="BH16" s="189"/>
      <c r="BI16" s="190"/>
      <c r="BJ16" s="45"/>
      <c r="BK16" s="9"/>
      <c r="BL16" s="9"/>
      <c r="BM16" s="9"/>
      <c r="BN16" s="25"/>
      <c r="BO16" s="15" t="str">
        <f t="shared" si="0"/>
        <v/>
      </c>
      <c r="BP16" s="16" t="str">
        <f>IF(BP15="","",IF(BP15=【別紙３】!$G$36,"",IF(MONTH(BP15)=MONTH(BP15+1),BP15+1,"")))</f>
        <v/>
      </c>
      <c r="BQ16" s="13" t="str">
        <f>IF(COUNTIF(祝日一覧!$E$2:$E$142,BP16),"○",IF(BT16&lt;&gt;"","○",""))</f>
        <v/>
      </c>
      <c r="BR16" s="27"/>
      <c r="BS16" s="47" t="str">
        <f>IF(OR(BO16="土",BO16="日"),IF(BQ16="○","","○"),"")</f>
        <v/>
      </c>
      <c r="BT16" s="47"/>
      <c r="BU16" s="189"/>
      <c r="BV16" s="190"/>
      <c r="BW16" s="9"/>
      <c r="BZ16" s="9"/>
      <c r="CA16" s="25"/>
      <c r="CB16" s="140"/>
      <c r="CC16" s="16"/>
      <c r="CD16" s="13" t="str">
        <f>IF(COUNTIF(祝日一覧!$E$2:$E$142,CC16),"○",IF(CG16&lt;&gt;"","○",""))</f>
        <v/>
      </c>
      <c r="CE16" s="27"/>
      <c r="CF16" s="47" t="str">
        <f>IF(OR(CB16="土",CB16="日"),IF(CD16="○","","○"),"")</f>
        <v/>
      </c>
      <c r="CG16" s="47"/>
      <c r="CH16" s="189"/>
      <c r="CI16" s="190"/>
      <c r="CJ16" s="45"/>
      <c r="CK16" s="9"/>
      <c r="CL16" s="9"/>
      <c r="CM16" s="9"/>
      <c r="CN16" s="25"/>
      <c r="CO16" s="140"/>
      <c r="CP16" s="16"/>
      <c r="CQ16" s="13" t="str">
        <f>IF(COUNTIF(祝日一覧!$E$2:$E$142,CP16),"○",IF(CT16&lt;&gt;"","○",""))</f>
        <v/>
      </c>
      <c r="CR16" s="27"/>
      <c r="CS16" s="47" t="str">
        <f>IF(OR(CO16="土",CO16="日"),IF(CQ16="○","","○"),"")</f>
        <v/>
      </c>
      <c r="CT16" s="47"/>
      <c r="CU16" s="189"/>
      <c r="CV16" s="190"/>
      <c r="CW16" s="45"/>
      <c r="CX16" s="9"/>
      <c r="CY16" s="9"/>
      <c r="CZ16" s="9"/>
      <c r="DA16" s="25"/>
      <c r="DB16" s="140"/>
      <c r="DC16" s="16"/>
      <c r="DD16" s="13" t="str">
        <f>IF(COUNTIF(祝日一覧!$E$2:$E$142,DC16),"○",IF(DG16&lt;&gt;"","○",""))</f>
        <v/>
      </c>
      <c r="DE16" s="27"/>
      <c r="DF16" s="47" t="str">
        <f>IF(OR(DB16="土",DB16="日"),IF(DD16="○","","○"),"")</f>
        <v/>
      </c>
      <c r="DG16" s="47"/>
      <c r="DH16" s="189"/>
      <c r="DI16" s="190"/>
      <c r="DJ16" s="45"/>
      <c r="DK16" s="9"/>
      <c r="DL16" s="9"/>
      <c r="DM16" s="9"/>
      <c r="DN16" s="25"/>
      <c r="DO16" s="140"/>
      <c r="DP16" s="16"/>
      <c r="DQ16" s="13" t="str">
        <f>IF(COUNTIF(祝日一覧!$E$2:$E$142,DP16),"○",IF(DT16&lt;&gt;"","○",""))</f>
        <v/>
      </c>
      <c r="DR16" s="27"/>
      <c r="DS16" s="47" t="str">
        <f>IF(OR(DO16="土",DO16="日"),IF(DQ16="○","","○"),"")</f>
        <v/>
      </c>
      <c r="DT16" s="47"/>
      <c r="DU16" s="189"/>
      <c r="DV16" s="190"/>
      <c r="DW16" s="45"/>
      <c r="DX16" s="9"/>
      <c r="DY16" s="9"/>
      <c r="DZ16" s="9"/>
      <c r="EA16" s="25"/>
      <c r="EB16" s="140"/>
      <c r="EC16" s="16"/>
      <c r="ED16" s="13" t="str">
        <f>IF(COUNTIF(祝日一覧!$E$2:$E$142,EC16),"○",IF(EG16&lt;&gt;"","○",""))</f>
        <v/>
      </c>
      <c r="EE16" s="27"/>
      <c r="EF16" s="47" t="str">
        <f>IF(OR(EB16="土",EB16="日"),IF(ED16="○","","○"),"")</f>
        <v/>
      </c>
      <c r="EG16" s="47"/>
      <c r="EH16" s="189"/>
      <c r="EI16" s="190"/>
      <c r="EJ16" s="45"/>
      <c r="EK16" s="9"/>
      <c r="EL16" s="9"/>
      <c r="EM16" s="9"/>
      <c r="EN16" s="25"/>
      <c r="EO16" s="140"/>
      <c r="EP16" s="16"/>
      <c r="EQ16" s="13" t="str">
        <f>IF(COUNTIF(祝日一覧!$E$2:$E$142,EP16),"○",IF(ET16&lt;&gt;"","○",""))</f>
        <v/>
      </c>
      <c r="ER16" s="27"/>
      <c r="ES16" s="47" t="str">
        <f>IF(OR(EO16="土",EO16="日"),IF(EQ16="○","","○"),"")</f>
        <v/>
      </c>
      <c r="ET16" s="47"/>
      <c r="EU16" s="189"/>
      <c r="EV16" s="190"/>
      <c r="EW16" s="45"/>
      <c r="EX16" s="9"/>
      <c r="EY16" s="9"/>
      <c r="EZ16" s="9"/>
      <c r="FA16" s="25"/>
      <c r="FB16" s="140"/>
      <c r="FC16" s="16"/>
      <c r="FD16" s="13" t="str">
        <f>IF(COUNTIF(祝日一覧!$E$2:$E$142,FC16),"○",IF(FG16&lt;&gt;"","○",""))</f>
        <v/>
      </c>
      <c r="FE16" s="27"/>
      <c r="FF16" s="47" t="str">
        <f>IF(OR(FB16="土",FB16="日"),IF(FD16="○","","○"),"")</f>
        <v/>
      </c>
      <c r="FG16" s="47"/>
      <c r="FH16" s="189"/>
      <c r="FI16" s="190"/>
      <c r="FJ16" s="45"/>
      <c r="FK16" s="9"/>
      <c r="FL16" s="9"/>
      <c r="FM16" s="9"/>
      <c r="FN16" s="25"/>
      <c r="FO16" s="140"/>
      <c r="FP16" s="16"/>
      <c r="FQ16" s="13" t="str">
        <f>IF(COUNTIF(祝日一覧!$E$2:$E$142,FP16),"○",IF(FT16&lt;&gt;"","○",""))</f>
        <v/>
      </c>
      <c r="FR16" s="27"/>
      <c r="FS16" s="47" t="str">
        <f>IF(OR(FO16="土",FO16="日"),IF(FQ16="○","","○"),"")</f>
        <v/>
      </c>
      <c r="FT16" s="47"/>
      <c r="FU16" s="189"/>
      <c r="FV16" s="190"/>
      <c r="FW16" s="45"/>
      <c r="FX16" s="9"/>
      <c r="FY16" s="9"/>
      <c r="FZ16" s="9"/>
      <c r="GA16" s="25"/>
      <c r="GB16" s="140"/>
      <c r="GC16" s="16"/>
      <c r="GD16" s="13" t="str">
        <f>IF(COUNTIF(祝日一覧!$E$2:$E$142,GC16),"○",IF(GG16&lt;&gt;"","○",""))</f>
        <v/>
      </c>
      <c r="GE16" s="27"/>
      <c r="GF16" s="47" t="str">
        <f>IF(OR(GB16="土",GB16="日"),IF(GD16="○","","○"),"")</f>
        <v/>
      </c>
      <c r="GG16" s="47"/>
      <c r="GH16" s="189"/>
      <c r="GI16" s="190"/>
      <c r="GJ16" s="45"/>
      <c r="GK16" s="9"/>
      <c r="GL16" s="9"/>
      <c r="GM16" s="9"/>
      <c r="GN16" s="25"/>
      <c r="GO16" s="140"/>
      <c r="GP16" s="16"/>
      <c r="GQ16" s="13" t="str">
        <f>IF(COUNTIF(祝日一覧!$E$2:$E$142,GP16),"○",IF(GT16&lt;&gt;"","○",""))</f>
        <v/>
      </c>
      <c r="GR16" s="27"/>
      <c r="GS16" s="47" t="str">
        <f>IF(OR(GO16="土",GO16="日"),IF(GQ16="○","","○"),"")</f>
        <v/>
      </c>
      <c r="GT16" s="47"/>
      <c r="GU16" s="189"/>
      <c r="GV16" s="190"/>
      <c r="GW16" s="45"/>
      <c r="GX16" s="9"/>
      <c r="GY16" s="9"/>
      <c r="GZ16" s="9"/>
      <c r="HA16" s="25"/>
      <c r="HB16" s="140" t="str">
        <f t="shared" si="1"/>
        <v/>
      </c>
      <c r="HC16" s="16" t="str">
        <f>IF(HC15="","",IF(HC15=【別紙３】!$G$36,"",IF(MONTH(HC15)=MONTH(HC15+1),HC15+1,"")))</f>
        <v/>
      </c>
      <c r="HD16" s="13" t="str">
        <f>IF(COUNTIF(祝日一覧!$E$2:$E$142,HC16),"○",IF(HG16&lt;&gt;"","○",""))</f>
        <v/>
      </c>
      <c r="HE16" s="27"/>
      <c r="HF16" s="47" t="str">
        <f>IF(OR(HB16="土",HB16="日"),IF(HD16="○","","○"),"")</f>
        <v/>
      </c>
      <c r="HG16" s="47"/>
      <c r="HH16" s="189"/>
      <c r="HI16" s="190"/>
      <c r="HJ16" s="9"/>
      <c r="HM16" s="9"/>
      <c r="HN16" s="25"/>
      <c r="HO16" s="140"/>
      <c r="HP16" s="16"/>
      <c r="HQ16" s="13" t="str">
        <f>IF(COUNTIF(祝日一覧!$E$2:$E$142,HP16),"○",IF(HT16&lt;&gt;"","○",""))</f>
        <v/>
      </c>
      <c r="HR16" s="27"/>
      <c r="HS16" s="47" t="str">
        <f>IF(OR(HO16="土",HO16="日"),IF(HQ16="○","","○"),"")</f>
        <v/>
      </c>
      <c r="HT16" s="47"/>
      <c r="HU16" s="189"/>
      <c r="HV16" s="190"/>
      <c r="HW16" s="45"/>
      <c r="HX16" s="9"/>
      <c r="HY16" s="9"/>
      <c r="HZ16" s="9"/>
      <c r="IA16" s="25"/>
      <c r="IB16" s="140"/>
      <c r="IC16" s="16"/>
      <c r="ID16" s="13" t="str">
        <f>IF(COUNTIF(祝日一覧!$E$2:$E$142,IC16),"○",IF(IG16&lt;&gt;"","○",""))</f>
        <v/>
      </c>
      <c r="IE16" s="27"/>
      <c r="IF16" s="47" t="str">
        <f>IF(OR(IB16="土",IB16="日"),IF(ID16="○","","○"),"")</f>
        <v/>
      </c>
      <c r="IG16" s="47"/>
      <c r="IH16" s="189"/>
      <c r="II16" s="190"/>
      <c r="IJ16" s="45"/>
      <c r="IK16" s="9"/>
      <c r="IL16" s="9"/>
      <c r="IM16" s="9"/>
      <c r="IN16" s="25"/>
      <c r="IO16" s="140"/>
      <c r="IP16" s="16"/>
      <c r="IQ16" s="13" t="str">
        <f>IF(COUNTIF(祝日一覧!$E$2:$E$142,IP16),"○",IF(IT16&lt;&gt;"","○",""))</f>
        <v/>
      </c>
      <c r="IR16" s="27"/>
      <c r="IS16" s="47" t="str">
        <f>IF(OR(IO16="土",IO16="日"),IF(IQ16="○","","○"),"")</f>
        <v/>
      </c>
      <c r="IT16" s="47"/>
      <c r="IU16" s="189"/>
      <c r="IV16" s="190"/>
      <c r="IW16" s="45"/>
      <c r="IX16" s="9"/>
      <c r="IY16" s="9"/>
      <c r="IZ16" s="9"/>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row>
    <row r="17" spans="1:507" ht="15.6" customHeight="1">
      <c r="A17" s="9"/>
      <c r="B17" s="140"/>
      <c r="C17" s="16"/>
      <c r="D17" s="13" t="str">
        <f>IF(COUNTIF(祝日一覧!$E$2:$E$142,C17),"○",IF(G17&lt;&gt;"","○",""))</f>
        <v/>
      </c>
      <c r="E17" s="27"/>
      <c r="F17" s="47" t="str">
        <f t="shared" ref="F17:F48" si="40">IF(OR(B17="土",B17="日"),IF(D17="○","","○"),"")</f>
        <v/>
      </c>
      <c r="G17" s="47"/>
      <c r="H17" s="189"/>
      <c r="I17" s="190"/>
      <c r="J17" s="45"/>
      <c r="M17" s="9"/>
      <c r="N17" s="9"/>
      <c r="O17" s="140"/>
      <c r="P17" s="16"/>
      <c r="Q17" s="13" t="str">
        <f>IF(COUNTIF(祝日一覧!$E$2:$E$142,P17),"○",IF(T17&lt;&gt;"","○",""))</f>
        <v/>
      </c>
      <c r="R17" s="27"/>
      <c r="S17" s="47" t="str">
        <f t="shared" ref="S17:S48" si="41">IF(OR(O17="土",O17="日"),IF(Q17="○","","○"),"")</f>
        <v/>
      </c>
      <c r="T17" s="47"/>
      <c r="U17" s="189"/>
      <c r="V17" s="190"/>
      <c r="W17" s="45"/>
      <c r="Z17" s="9"/>
      <c r="AA17" s="9"/>
      <c r="AB17" s="140"/>
      <c r="AC17" s="16"/>
      <c r="AD17" s="13" t="str">
        <f>IF(COUNTIF(祝日一覧!$E$2:$E$142,AC17),"○",IF(AG17&lt;&gt;"","○",""))</f>
        <v/>
      </c>
      <c r="AE17" s="27"/>
      <c r="AF17" s="47" t="str">
        <f t="shared" ref="AF17:AF48" si="42">IF(OR(AB17="土",AB17="日"),IF(AD17="○","","○"),"")</f>
        <v/>
      </c>
      <c r="AG17" s="47"/>
      <c r="AH17" s="189"/>
      <c r="AI17" s="190"/>
      <c r="AJ17" s="45"/>
      <c r="AK17" s="9"/>
      <c r="AL17" s="9"/>
      <c r="AM17" s="9"/>
      <c r="AN17" s="9"/>
      <c r="AO17" s="140"/>
      <c r="AP17" s="16"/>
      <c r="AQ17" s="13" t="str">
        <f>IF(COUNTIF(祝日一覧!$E$2:$E$142,AP17),"○",IF(AT17&lt;&gt;"","○",""))</f>
        <v/>
      </c>
      <c r="AR17" s="27"/>
      <c r="AS17" s="47" t="str">
        <f t="shared" ref="AS17:AS48" si="43">IF(OR(AO17="土",AO17="日"),IF(AQ17="○","","○"),"")</f>
        <v/>
      </c>
      <c r="AT17" s="47"/>
      <c r="AU17" s="189"/>
      <c r="AV17" s="190"/>
      <c r="AW17" s="45"/>
      <c r="AX17" s="9"/>
      <c r="AY17" s="9"/>
      <c r="AZ17" s="9"/>
      <c r="BA17" s="9"/>
      <c r="BB17" s="140"/>
      <c r="BC17" s="16"/>
      <c r="BD17" s="13" t="str">
        <f>IF(COUNTIF(祝日一覧!$E$2:$E$142,BC17),"○",IF(BG17&lt;&gt;"","○",""))</f>
        <v/>
      </c>
      <c r="BE17" s="27"/>
      <c r="BF17" s="47" t="str">
        <f t="shared" ref="BF17:BF48" si="44">IF(OR(BB17="土",BB17="日"),IF(BD17="○","","○"),"")</f>
        <v/>
      </c>
      <c r="BG17" s="47"/>
      <c r="BH17" s="189"/>
      <c r="BI17" s="190"/>
      <c r="BJ17" s="45"/>
      <c r="BK17" s="9"/>
      <c r="BL17" s="9"/>
      <c r="BM17" s="9"/>
      <c r="BN17" s="9"/>
      <c r="BO17" s="15" t="str">
        <f t="shared" si="0"/>
        <v/>
      </c>
      <c r="BP17" s="16" t="str">
        <f>IF(BP16="","",IF(BP16=【別紙３】!$G$36,"",IF(MONTH(BP16)=MONTH(BP16+1),BP16+1,"")))</f>
        <v/>
      </c>
      <c r="BQ17" s="13" t="str">
        <f>IF(COUNTIF(祝日一覧!$E$2:$E$142,BP17),"○",IF(BT17&lt;&gt;"","○",""))</f>
        <v/>
      </c>
      <c r="BR17" s="27"/>
      <c r="BS17" s="47" t="str">
        <f t="shared" ref="BS17:BS47" si="45">IF(OR(BO17="土",BO17="日"),IF(BQ17="○","","○"),"")</f>
        <v/>
      </c>
      <c r="BT17" s="47"/>
      <c r="BU17" s="189"/>
      <c r="BV17" s="190"/>
      <c r="BW17" s="9"/>
      <c r="BZ17" s="9"/>
      <c r="CA17" s="9"/>
      <c r="CB17" s="140"/>
      <c r="CC17" s="16"/>
      <c r="CD17" s="13" t="str">
        <f>IF(COUNTIF(祝日一覧!$E$2:$E$142,CC17),"○",IF(CG17&lt;&gt;"","○",""))</f>
        <v/>
      </c>
      <c r="CE17" s="27"/>
      <c r="CF17" s="47" t="str">
        <f t="shared" ref="CF17:CF48" si="46">IF(OR(CB17="土",CB17="日"),IF(CD17="○","","○"),"")</f>
        <v/>
      </c>
      <c r="CG17" s="47"/>
      <c r="CH17" s="189"/>
      <c r="CI17" s="190"/>
      <c r="CJ17" s="45"/>
      <c r="CK17" s="9"/>
      <c r="CL17" s="9"/>
      <c r="CM17" s="9"/>
      <c r="CN17" s="9"/>
      <c r="CO17" s="140"/>
      <c r="CP17" s="16"/>
      <c r="CQ17" s="13" t="str">
        <f>IF(COUNTIF(祝日一覧!$E$2:$E$142,CP17),"○",IF(CT17&lt;&gt;"","○",""))</f>
        <v/>
      </c>
      <c r="CR17" s="27"/>
      <c r="CS17" s="47" t="str">
        <f t="shared" ref="CS17:CS48" si="47">IF(OR(CO17="土",CO17="日"),IF(CQ17="○","","○"),"")</f>
        <v/>
      </c>
      <c r="CT17" s="47"/>
      <c r="CU17" s="189"/>
      <c r="CV17" s="190"/>
      <c r="CW17" s="45"/>
      <c r="CX17" s="9"/>
      <c r="CY17" s="9"/>
      <c r="CZ17" s="9"/>
      <c r="DA17" s="9"/>
      <c r="DB17" s="140"/>
      <c r="DC17" s="16"/>
      <c r="DD17" s="13" t="str">
        <f>IF(COUNTIF(祝日一覧!$E$2:$E$142,DC17),"○",IF(DG17&lt;&gt;"","○",""))</f>
        <v/>
      </c>
      <c r="DE17" s="27"/>
      <c r="DF17" s="47" t="str">
        <f t="shared" ref="DF17:DF48" si="48">IF(OR(DB17="土",DB17="日"),IF(DD17="○","","○"),"")</f>
        <v/>
      </c>
      <c r="DG17" s="47"/>
      <c r="DH17" s="189"/>
      <c r="DI17" s="190"/>
      <c r="DJ17" s="45"/>
      <c r="DK17" s="9"/>
      <c r="DL17" s="9"/>
      <c r="DM17" s="9"/>
      <c r="DN17" s="9"/>
      <c r="DO17" s="140"/>
      <c r="DP17" s="16"/>
      <c r="DQ17" s="13" t="str">
        <f>IF(COUNTIF(祝日一覧!$E$2:$E$142,DP17),"○",IF(DT17&lt;&gt;"","○",""))</f>
        <v/>
      </c>
      <c r="DR17" s="27"/>
      <c r="DS17" s="47" t="str">
        <f t="shared" ref="DS17:DS48" si="49">IF(OR(DO17="土",DO17="日"),IF(DQ17="○","","○"),"")</f>
        <v/>
      </c>
      <c r="DT17" s="47"/>
      <c r="DU17" s="189"/>
      <c r="DV17" s="190"/>
      <c r="DW17" s="45"/>
      <c r="DX17" s="9"/>
      <c r="DY17" s="9"/>
      <c r="DZ17" s="9"/>
      <c r="EA17" s="9"/>
      <c r="EB17" s="140"/>
      <c r="EC17" s="16"/>
      <c r="ED17" s="13" t="str">
        <f>IF(COUNTIF(祝日一覧!$E$2:$E$142,EC17),"○",IF(EG17&lt;&gt;"","○",""))</f>
        <v/>
      </c>
      <c r="EE17" s="27"/>
      <c r="EF17" s="47" t="str">
        <f t="shared" ref="EF17:EF48" si="50">IF(OR(EB17="土",EB17="日"),IF(ED17="○","","○"),"")</f>
        <v/>
      </c>
      <c r="EG17" s="47"/>
      <c r="EH17" s="189"/>
      <c r="EI17" s="190"/>
      <c r="EJ17" s="45"/>
      <c r="EK17" s="9"/>
      <c r="EL17" s="9"/>
      <c r="EM17" s="9"/>
      <c r="EN17" s="9"/>
      <c r="EO17" s="140"/>
      <c r="EP17" s="16"/>
      <c r="EQ17" s="13" t="str">
        <f>IF(COUNTIF(祝日一覧!$E$2:$E$142,EP17),"○",IF(ET17&lt;&gt;"","○",""))</f>
        <v/>
      </c>
      <c r="ER17" s="27"/>
      <c r="ES17" s="47" t="str">
        <f t="shared" ref="ES17:ES48" si="51">IF(OR(EO17="土",EO17="日"),IF(EQ17="○","","○"),"")</f>
        <v/>
      </c>
      <c r="ET17" s="47"/>
      <c r="EU17" s="189"/>
      <c r="EV17" s="190"/>
      <c r="EW17" s="45"/>
      <c r="EX17" s="9"/>
      <c r="EY17" s="9"/>
      <c r="EZ17" s="9"/>
      <c r="FA17" s="9"/>
      <c r="FB17" s="140"/>
      <c r="FC17" s="16"/>
      <c r="FD17" s="13" t="str">
        <f>IF(COUNTIF(祝日一覧!$E$2:$E$142,FC17),"○",IF(FG17&lt;&gt;"","○",""))</f>
        <v/>
      </c>
      <c r="FE17" s="27"/>
      <c r="FF17" s="47" t="str">
        <f t="shared" ref="FF17:FF48" si="52">IF(OR(FB17="土",FB17="日"),IF(FD17="○","","○"),"")</f>
        <v/>
      </c>
      <c r="FG17" s="47"/>
      <c r="FH17" s="189"/>
      <c r="FI17" s="190"/>
      <c r="FJ17" s="45"/>
      <c r="FK17" s="9"/>
      <c r="FL17" s="9"/>
      <c r="FM17" s="9"/>
      <c r="FN17" s="9"/>
      <c r="FO17" s="140"/>
      <c r="FP17" s="16"/>
      <c r="FQ17" s="13" t="str">
        <f>IF(COUNTIF(祝日一覧!$E$2:$E$142,FP17),"○",IF(FT17&lt;&gt;"","○",""))</f>
        <v/>
      </c>
      <c r="FR17" s="27"/>
      <c r="FS17" s="47" t="str">
        <f t="shared" ref="FS17:FS48" si="53">IF(OR(FO17="土",FO17="日"),IF(FQ17="○","","○"),"")</f>
        <v/>
      </c>
      <c r="FT17" s="47"/>
      <c r="FU17" s="189"/>
      <c r="FV17" s="190"/>
      <c r="FW17" s="45"/>
      <c r="FX17" s="9"/>
      <c r="FY17" s="9"/>
      <c r="FZ17" s="9"/>
      <c r="GA17" s="9"/>
      <c r="GB17" s="140"/>
      <c r="GC17" s="16"/>
      <c r="GD17" s="13" t="str">
        <f>IF(COUNTIF(祝日一覧!$E$2:$E$142,GC17),"○",IF(GG17&lt;&gt;"","○",""))</f>
        <v/>
      </c>
      <c r="GE17" s="27"/>
      <c r="GF17" s="47" t="str">
        <f t="shared" ref="GF17:GF48" si="54">IF(OR(GB17="土",GB17="日"),IF(GD17="○","","○"),"")</f>
        <v/>
      </c>
      <c r="GG17" s="47"/>
      <c r="GH17" s="189"/>
      <c r="GI17" s="190"/>
      <c r="GJ17" s="45"/>
      <c r="GK17" s="9"/>
      <c r="GL17" s="9"/>
      <c r="GM17" s="9"/>
      <c r="GN17" s="9"/>
      <c r="GO17" s="140"/>
      <c r="GP17" s="16"/>
      <c r="GQ17" s="13" t="str">
        <f>IF(COUNTIF(祝日一覧!$E$2:$E$142,GP17),"○",IF(GT17&lt;&gt;"","○",""))</f>
        <v/>
      </c>
      <c r="GR17" s="27"/>
      <c r="GS17" s="47" t="str">
        <f t="shared" ref="GS17:GS48" si="55">IF(OR(GO17="土",GO17="日"),IF(GQ17="○","","○"),"")</f>
        <v/>
      </c>
      <c r="GT17" s="47"/>
      <c r="GU17" s="189"/>
      <c r="GV17" s="190"/>
      <c r="GW17" s="45"/>
      <c r="GX17" s="9"/>
      <c r="GY17" s="9"/>
      <c r="GZ17" s="9"/>
      <c r="HA17" s="9"/>
      <c r="HB17" s="140" t="str">
        <f t="shared" si="1"/>
        <v/>
      </c>
      <c r="HC17" s="16" t="str">
        <f>IF(HC16="","",IF(HC16=【別紙３】!$G$36,"",IF(MONTH(HC16)=MONTH(HC16+1),HC16+1,"")))</f>
        <v/>
      </c>
      <c r="HD17" s="13" t="str">
        <f>IF(COUNTIF(祝日一覧!$E$2:$E$142,HC17),"○",IF(HG17&lt;&gt;"","○",""))</f>
        <v/>
      </c>
      <c r="HE17" s="27"/>
      <c r="HF17" s="47" t="str">
        <f t="shared" ref="HF17:HF47" si="56">IF(OR(HB17="土",HB17="日"),IF(HD17="○","","○"),"")</f>
        <v/>
      </c>
      <c r="HG17" s="47"/>
      <c r="HH17" s="189"/>
      <c r="HI17" s="190"/>
      <c r="HJ17" s="9"/>
      <c r="HM17" s="9"/>
      <c r="HN17" s="9"/>
      <c r="HO17" s="140"/>
      <c r="HP17" s="16"/>
      <c r="HQ17" s="13" t="str">
        <f>IF(COUNTIF(祝日一覧!$E$2:$E$142,HP17),"○",IF(HT17&lt;&gt;"","○",""))</f>
        <v/>
      </c>
      <c r="HR17" s="27"/>
      <c r="HS17" s="47" t="str">
        <f t="shared" ref="HS17:HS48" si="57">IF(OR(HO17="土",HO17="日"),IF(HQ17="○","","○"),"")</f>
        <v/>
      </c>
      <c r="HT17" s="47"/>
      <c r="HU17" s="189"/>
      <c r="HV17" s="190"/>
      <c r="HW17" s="45"/>
      <c r="HX17" s="9"/>
      <c r="HY17" s="9"/>
      <c r="HZ17" s="9"/>
      <c r="IA17" s="9"/>
      <c r="IB17" s="140"/>
      <c r="IC17" s="16"/>
      <c r="ID17" s="13" t="str">
        <f>IF(COUNTIF(祝日一覧!$E$2:$E$142,IC17),"○",IF(IG17&lt;&gt;"","○",""))</f>
        <v/>
      </c>
      <c r="IE17" s="27"/>
      <c r="IF17" s="47" t="str">
        <f t="shared" ref="IF17:IF48" si="58">IF(OR(IB17="土",IB17="日"),IF(ID17="○","","○"),"")</f>
        <v/>
      </c>
      <c r="IG17" s="47"/>
      <c r="IH17" s="189"/>
      <c r="II17" s="190"/>
      <c r="IJ17" s="45"/>
      <c r="IK17" s="9"/>
      <c r="IL17" s="9"/>
      <c r="IM17" s="9"/>
      <c r="IN17" s="9"/>
      <c r="IO17" s="140"/>
      <c r="IP17" s="16"/>
      <c r="IQ17" s="13" t="str">
        <f>IF(COUNTIF(祝日一覧!$E$2:$E$142,IP17),"○",IF(IT17&lt;&gt;"","○",""))</f>
        <v/>
      </c>
      <c r="IR17" s="27"/>
      <c r="IS17" s="47" t="str">
        <f t="shared" ref="IS17:IS48" si="59">IF(OR(IO17="土",IO17="日"),IF(IQ17="○","","○"),"")</f>
        <v/>
      </c>
      <c r="IT17" s="47"/>
      <c r="IU17" s="189"/>
      <c r="IV17" s="190"/>
      <c r="IW17" s="45"/>
      <c r="IX17" s="9"/>
      <c r="IY17" s="9"/>
      <c r="IZ17" s="9"/>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row>
    <row r="18" spans="1:507" ht="15.6" customHeight="1">
      <c r="A18" s="9"/>
      <c r="B18" s="140"/>
      <c r="C18" s="16"/>
      <c r="D18" s="13" t="str">
        <f>IF(COUNTIF(祝日一覧!$E$2:$E$142,C18),"○",IF(G18&lt;&gt;"","○",""))</f>
        <v/>
      </c>
      <c r="E18" s="27"/>
      <c r="F18" s="47" t="str">
        <f t="shared" si="40"/>
        <v/>
      </c>
      <c r="G18" s="47"/>
      <c r="H18" s="189"/>
      <c r="I18" s="190"/>
      <c r="J18" s="45"/>
      <c r="K18" s="253" t="s">
        <v>135</v>
      </c>
      <c r="L18" s="254"/>
      <c r="M18" s="9"/>
      <c r="N18" s="9"/>
      <c r="O18" s="140"/>
      <c r="P18" s="16"/>
      <c r="Q18" s="13" t="str">
        <f>IF(COUNTIF(祝日一覧!$E$2:$E$142,P18),"○",IF(T18&lt;&gt;"","○",""))</f>
        <v/>
      </c>
      <c r="R18" s="27"/>
      <c r="S18" s="47" t="str">
        <f t="shared" si="41"/>
        <v/>
      </c>
      <c r="T18" s="47"/>
      <c r="U18" s="189"/>
      <c r="V18" s="190"/>
      <c r="W18" s="45"/>
      <c r="X18" s="253" t="s">
        <v>135</v>
      </c>
      <c r="Y18" s="254"/>
      <c r="Z18" s="9"/>
      <c r="AA18" s="9"/>
      <c r="AB18" s="140"/>
      <c r="AC18" s="16"/>
      <c r="AD18" s="13" t="str">
        <f>IF(COUNTIF(祝日一覧!$E$2:$E$142,AC18),"○",IF(AG18&lt;&gt;"","○",""))</f>
        <v/>
      </c>
      <c r="AE18" s="27"/>
      <c r="AF18" s="47" t="str">
        <f t="shared" si="42"/>
        <v/>
      </c>
      <c r="AG18" s="47"/>
      <c r="AH18" s="189"/>
      <c r="AI18" s="190"/>
      <c r="AJ18" s="45"/>
      <c r="AK18" s="253" t="s">
        <v>135</v>
      </c>
      <c r="AL18" s="254"/>
      <c r="AM18" s="9"/>
      <c r="AN18" s="9"/>
      <c r="AO18" s="140"/>
      <c r="AP18" s="16"/>
      <c r="AQ18" s="13" t="str">
        <f>IF(COUNTIF(祝日一覧!$E$2:$E$142,AP18),"○",IF(AT18&lt;&gt;"","○",""))</f>
        <v/>
      </c>
      <c r="AR18" s="27"/>
      <c r="AS18" s="47" t="str">
        <f t="shared" si="43"/>
        <v/>
      </c>
      <c r="AT18" s="47"/>
      <c r="AU18" s="189"/>
      <c r="AV18" s="190"/>
      <c r="AW18" s="45"/>
      <c r="AX18" s="253" t="s">
        <v>135</v>
      </c>
      <c r="AY18" s="254"/>
      <c r="AZ18" s="9"/>
      <c r="BA18" s="9"/>
      <c r="BB18" s="140"/>
      <c r="BC18" s="16"/>
      <c r="BD18" s="13" t="str">
        <f>IF(COUNTIF(祝日一覧!$E$2:$E$142,BC18),"○",IF(BG18&lt;&gt;"","○",""))</f>
        <v/>
      </c>
      <c r="BE18" s="27"/>
      <c r="BF18" s="47" t="str">
        <f t="shared" si="44"/>
        <v/>
      </c>
      <c r="BG18" s="47"/>
      <c r="BH18" s="189"/>
      <c r="BI18" s="190"/>
      <c r="BJ18" s="45"/>
      <c r="BK18" s="253" t="s">
        <v>135</v>
      </c>
      <c r="BL18" s="254"/>
      <c r="BM18" s="9"/>
      <c r="BN18" s="9"/>
      <c r="BO18" s="15" t="str">
        <f t="shared" si="0"/>
        <v/>
      </c>
      <c r="BP18" s="16" t="str">
        <f>IF(BP17="","",IF(BP17=【別紙３】!$G$36,"",IF(MONTH(BP17)=MONTH(BP17+1),BP17+1,"")))</f>
        <v/>
      </c>
      <c r="BQ18" s="13" t="str">
        <f>IF(COUNTIF(祝日一覧!$E$2:$E$142,BP18),"○",IF(BT18&lt;&gt;"","○",""))</f>
        <v/>
      </c>
      <c r="BR18" s="27"/>
      <c r="BS18" s="47" t="str">
        <f t="shared" si="45"/>
        <v/>
      </c>
      <c r="BT18" s="47"/>
      <c r="BU18" s="189"/>
      <c r="BV18" s="190"/>
      <c r="BW18" s="9"/>
      <c r="BX18" s="212" t="s">
        <v>49</v>
      </c>
      <c r="BY18" s="213"/>
      <c r="BZ18" s="9"/>
      <c r="CA18" s="9"/>
      <c r="CB18" s="140"/>
      <c r="CC18" s="16"/>
      <c r="CD18" s="13" t="str">
        <f>IF(COUNTIF(祝日一覧!$E$2:$E$142,CC18),"○",IF(CG18&lt;&gt;"","○",""))</f>
        <v/>
      </c>
      <c r="CE18" s="27"/>
      <c r="CF18" s="47" t="str">
        <f t="shared" si="46"/>
        <v/>
      </c>
      <c r="CG18" s="47"/>
      <c r="CH18" s="189"/>
      <c r="CI18" s="190"/>
      <c r="CJ18" s="45"/>
      <c r="CK18" s="253" t="s">
        <v>135</v>
      </c>
      <c r="CL18" s="254"/>
      <c r="CM18" s="9"/>
      <c r="CN18" s="9"/>
      <c r="CO18" s="140"/>
      <c r="CP18" s="16"/>
      <c r="CQ18" s="13" t="str">
        <f>IF(COUNTIF(祝日一覧!$E$2:$E$142,CP18),"○",IF(CT18&lt;&gt;"","○",""))</f>
        <v/>
      </c>
      <c r="CR18" s="27"/>
      <c r="CS18" s="47" t="str">
        <f t="shared" si="47"/>
        <v/>
      </c>
      <c r="CT18" s="47"/>
      <c r="CU18" s="189"/>
      <c r="CV18" s="190"/>
      <c r="CW18" s="45"/>
      <c r="CX18" s="253" t="s">
        <v>135</v>
      </c>
      <c r="CY18" s="254"/>
      <c r="CZ18" s="9"/>
      <c r="DA18" s="9"/>
      <c r="DB18" s="140"/>
      <c r="DC18" s="16"/>
      <c r="DD18" s="13" t="str">
        <f>IF(COUNTIF(祝日一覧!$E$2:$E$142,DC18),"○",IF(DG18&lt;&gt;"","○",""))</f>
        <v/>
      </c>
      <c r="DE18" s="27"/>
      <c r="DF18" s="47" t="str">
        <f t="shared" si="48"/>
        <v/>
      </c>
      <c r="DG18" s="47"/>
      <c r="DH18" s="189"/>
      <c r="DI18" s="190"/>
      <c r="DJ18" s="45"/>
      <c r="DK18" s="253" t="s">
        <v>135</v>
      </c>
      <c r="DL18" s="254"/>
      <c r="DM18" s="9"/>
      <c r="DN18" s="9"/>
      <c r="DO18" s="140"/>
      <c r="DP18" s="16"/>
      <c r="DQ18" s="13" t="str">
        <f>IF(COUNTIF(祝日一覧!$E$2:$E$142,DP18),"○",IF(DT18&lt;&gt;"","○",""))</f>
        <v/>
      </c>
      <c r="DR18" s="27"/>
      <c r="DS18" s="47" t="str">
        <f t="shared" si="49"/>
        <v/>
      </c>
      <c r="DT18" s="47"/>
      <c r="DU18" s="189"/>
      <c r="DV18" s="190"/>
      <c r="DW18" s="45"/>
      <c r="DX18" s="253" t="s">
        <v>135</v>
      </c>
      <c r="DY18" s="254"/>
      <c r="DZ18" s="9"/>
      <c r="EA18" s="9"/>
      <c r="EB18" s="140"/>
      <c r="EC18" s="16"/>
      <c r="ED18" s="13" t="str">
        <f>IF(COUNTIF(祝日一覧!$E$2:$E$142,EC18),"○",IF(EG18&lt;&gt;"","○",""))</f>
        <v/>
      </c>
      <c r="EE18" s="27"/>
      <c r="EF18" s="47" t="str">
        <f t="shared" si="50"/>
        <v/>
      </c>
      <c r="EG18" s="47"/>
      <c r="EH18" s="189"/>
      <c r="EI18" s="190"/>
      <c r="EJ18" s="45"/>
      <c r="EK18" s="253" t="s">
        <v>135</v>
      </c>
      <c r="EL18" s="254"/>
      <c r="EM18" s="9"/>
      <c r="EN18" s="9"/>
      <c r="EO18" s="140"/>
      <c r="EP18" s="16"/>
      <c r="EQ18" s="13" t="str">
        <f>IF(COUNTIF(祝日一覧!$E$2:$E$142,EP18),"○",IF(ET18&lt;&gt;"","○",""))</f>
        <v/>
      </c>
      <c r="ER18" s="27"/>
      <c r="ES18" s="47" t="str">
        <f t="shared" si="51"/>
        <v/>
      </c>
      <c r="ET18" s="47"/>
      <c r="EU18" s="189"/>
      <c r="EV18" s="190"/>
      <c r="EW18" s="45"/>
      <c r="EX18" s="253" t="s">
        <v>135</v>
      </c>
      <c r="EY18" s="254"/>
      <c r="EZ18" s="9"/>
      <c r="FA18" s="9"/>
      <c r="FB18" s="140"/>
      <c r="FC18" s="16"/>
      <c r="FD18" s="13" t="str">
        <f>IF(COUNTIF(祝日一覧!$E$2:$E$142,FC18),"○",IF(FG18&lt;&gt;"","○",""))</f>
        <v/>
      </c>
      <c r="FE18" s="27"/>
      <c r="FF18" s="47" t="str">
        <f t="shared" si="52"/>
        <v/>
      </c>
      <c r="FG18" s="47"/>
      <c r="FH18" s="189"/>
      <c r="FI18" s="190"/>
      <c r="FJ18" s="45"/>
      <c r="FK18" s="253" t="s">
        <v>135</v>
      </c>
      <c r="FL18" s="254"/>
      <c r="FM18" s="9"/>
      <c r="FN18" s="9"/>
      <c r="FO18" s="140"/>
      <c r="FP18" s="16"/>
      <c r="FQ18" s="13" t="str">
        <f>IF(COUNTIF(祝日一覧!$E$2:$E$142,FP18),"○",IF(FT18&lt;&gt;"","○",""))</f>
        <v/>
      </c>
      <c r="FR18" s="27"/>
      <c r="FS18" s="47" t="str">
        <f t="shared" si="53"/>
        <v/>
      </c>
      <c r="FT18" s="47"/>
      <c r="FU18" s="189"/>
      <c r="FV18" s="190"/>
      <c r="FW18" s="45"/>
      <c r="FX18" s="253" t="s">
        <v>135</v>
      </c>
      <c r="FY18" s="254"/>
      <c r="FZ18" s="9"/>
      <c r="GA18" s="9"/>
      <c r="GB18" s="140"/>
      <c r="GC18" s="16"/>
      <c r="GD18" s="13" t="str">
        <f>IF(COUNTIF(祝日一覧!$E$2:$E$142,GC18),"○",IF(GG18&lt;&gt;"","○",""))</f>
        <v/>
      </c>
      <c r="GE18" s="27"/>
      <c r="GF18" s="47" t="str">
        <f t="shared" si="54"/>
        <v/>
      </c>
      <c r="GG18" s="47"/>
      <c r="GH18" s="189"/>
      <c r="GI18" s="190"/>
      <c r="GJ18" s="45"/>
      <c r="GK18" s="253" t="s">
        <v>135</v>
      </c>
      <c r="GL18" s="254"/>
      <c r="GM18" s="9"/>
      <c r="GN18" s="9"/>
      <c r="GO18" s="140"/>
      <c r="GP18" s="16"/>
      <c r="GQ18" s="13" t="str">
        <f>IF(COUNTIF(祝日一覧!$E$2:$E$142,GP18),"○",IF(GT18&lt;&gt;"","○",""))</f>
        <v/>
      </c>
      <c r="GR18" s="27"/>
      <c r="GS18" s="47" t="str">
        <f t="shared" si="55"/>
        <v/>
      </c>
      <c r="GT18" s="47"/>
      <c r="GU18" s="189"/>
      <c r="GV18" s="190"/>
      <c r="GW18" s="45"/>
      <c r="GX18" s="253" t="s">
        <v>135</v>
      </c>
      <c r="GY18" s="254"/>
      <c r="GZ18" s="9"/>
      <c r="HA18" s="9"/>
      <c r="HB18" s="140" t="str">
        <f t="shared" si="1"/>
        <v/>
      </c>
      <c r="HC18" s="16" t="str">
        <f>IF(HC17="","",IF(HC17=【別紙３】!$G$36,"",IF(MONTH(HC17)=MONTH(HC17+1),HC17+1,"")))</f>
        <v/>
      </c>
      <c r="HD18" s="13" t="str">
        <f>IF(COUNTIF(祝日一覧!$E$2:$E$142,HC18),"○",IF(HG18&lt;&gt;"","○",""))</f>
        <v/>
      </c>
      <c r="HE18" s="27"/>
      <c r="HF18" s="47" t="str">
        <f t="shared" si="56"/>
        <v/>
      </c>
      <c r="HG18" s="47"/>
      <c r="HH18" s="189"/>
      <c r="HI18" s="190"/>
      <c r="HJ18" s="9"/>
      <c r="HK18" s="212" t="s">
        <v>49</v>
      </c>
      <c r="HL18" s="213"/>
      <c r="HM18" s="9"/>
      <c r="HN18" s="9"/>
      <c r="HO18" s="140"/>
      <c r="HP18" s="16"/>
      <c r="HQ18" s="13" t="str">
        <f>IF(COUNTIF(祝日一覧!$E$2:$E$142,HP18),"○",IF(HT18&lt;&gt;"","○",""))</f>
        <v/>
      </c>
      <c r="HR18" s="27"/>
      <c r="HS18" s="47" t="str">
        <f t="shared" si="57"/>
        <v/>
      </c>
      <c r="HT18" s="47"/>
      <c r="HU18" s="189"/>
      <c r="HV18" s="190"/>
      <c r="HW18" s="45"/>
      <c r="HX18" s="253" t="s">
        <v>135</v>
      </c>
      <c r="HY18" s="254"/>
      <c r="HZ18" s="9"/>
      <c r="IA18" s="9"/>
      <c r="IB18" s="140"/>
      <c r="IC18" s="16"/>
      <c r="ID18" s="13" t="str">
        <f>IF(COUNTIF(祝日一覧!$E$2:$E$142,IC18),"○",IF(IG18&lt;&gt;"","○",""))</f>
        <v/>
      </c>
      <c r="IE18" s="27"/>
      <c r="IF18" s="47" t="str">
        <f t="shared" si="58"/>
        <v/>
      </c>
      <c r="IG18" s="47"/>
      <c r="IH18" s="189"/>
      <c r="II18" s="190"/>
      <c r="IJ18" s="45"/>
      <c r="IK18" s="253" t="s">
        <v>135</v>
      </c>
      <c r="IL18" s="254"/>
      <c r="IM18" s="9"/>
      <c r="IN18" s="9"/>
      <c r="IO18" s="140"/>
      <c r="IP18" s="16"/>
      <c r="IQ18" s="13" t="str">
        <f>IF(COUNTIF(祝日一覧!$E$2:$E$142,IP18),"○",IF(IT18&lt;&gt;"","○",""))</f>
        <v/>
      </c>
      <c r="IR18" s="27"/>
      <c r="IS18" s="47" t="str">
        <f t="shared" si="59"/>
        <v/>
      </c>
      <c r="IT18" s="47"/>
      <c r="IU18" s="189"/>
      <c r="IV18" s="190"/>
      <c r="IW18" s="45"/>
      <c r="IX18" s="253" t="s">
        <v>135</v>
      </c>
      <c r="IY18" s="254"/>
      <c r="IZ18" s="9"/>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row>
    <row r="19" spans="1:507" ht="15.6" customHeight="1">
      <c r="A19" s="9"/>
      <c r="B19" s="140"/>
      <c r="C19" s="16"/>
      <c r="D19" s="13" t="str">
        <f>IF(COUNTIF(祝日一覧!$E$2:$E$142,C19),"○",IF(G19&lt;&gt;"","○",""))</f>
        <v/>
      </c>
      <c r="E19" s="27"/>
      <c r="F19" s="47" t="str">
        <f t="shared" si="40"/>
        <v/>
      </c>
      <c r="G19" s="47"/>
      <c r="H19" s="189"/>
      <c r="I19" s="190"/>
      <c r="J19" s="45"/>
      <c r="K19" s="254"/>
      <c r="L19" s="254"/>
      <c r="M19" s="9"/>
      <c r="N19" s="9"/>
      <c r="O19" s="140"/>
      <c r="P19" s="16"/>
      <c r="Q19" s="13" t="str">
        <f>IF(COUNTIF(祝日一覧!$E$2:$E$142,P19),"○",IF(T19&lt;&gt;"","○",""))</f>
        <v/>
      </c>
      <c r="R19" s="27"/>
      <c r="S19" s="47" t="str">
        <f t="shared" si="41"/>
        <v/>
      </c>
      <c r="T19" s="47"/>
      <c r="U19" s="189"/>
      <c r="V19" s="190"/>
      <c r="W19" s="45"/>
      <c r="X19" s="254"/>
      <c r="Y19" s="254"/>
      <c r="Z19" s="9"/>
      <c r="AA19" s="9"/>
      <c r="AB19" s="140"/>
      <c r="AC19" s="16"/>
      <c r="AD19" s="13" t="str">
        <f>IF(COUNTIF(祝日一覧!$E$2:$E$142,AC19),"○",IF(AG19&lt;&gt;"","○",""))</f>
        <v/>
      </c>
      <c r="AE19" s="27"/>
      <c r="AF19" s="47" t="str">
        <f t="shared" si="42"/>
        <v/>
      </c>
      <c r="AG19" s="47"/>
      <c r="AH19" s="189"/>
      <c r="AI19" s="190"/>
      <c r="AJ19" s="45"/>
      <c r="AK19" s="254"/>
      <c r="AL19" s="254"/>
      <c r="AM19" s="9"/>
      <c r="AN19" s="9"/>
      <c r="AO19" s="140"/>
      <c r="AP19" s="16"/>
      <c r="AQ19" s="13" t="str">
        <f>IF(COUNTIF(祝日一覧!$E$2:$E$142,AP19),"○",IF(AT19&lt;&gt;"","○",""))</f>
        <v/>
      </c>
      <c r="AR19" s="27"/>
      <c r="AS19" s="47" t="str">
        <f t="shared" si="43"/>
        <v/>
      </c>
      <c r="AT19" s="47"/>
      <c r="AU19" s="189"/>
      <c r="AV19" s="190"/>
      <c r="AW19" s="45"/>
      <c r="AX19" s="254"/>
      <c r="AY19" s="254"/>
      <c r="AZ19" s="9"/>
      <c r="BA19" s="9"/>
      <c r="BB19" s="140"/>
      <c r="BC19" s="16"/>
      <c r="BD19" s="13" t="str">
        <f>IF(COUNTIF(祝日一覧!$E$2:$E$142,BC19),"○",IF(BG19&lt;&gt;"","○",""))</f>
        <v/>
      </c>
      <c r="BE19" s="27"/>
      <c r="BF19" s="47" t="str">
        <f t="shared" si="44"/>
        <v/>
      </c>
      <c r="BG19" s="47"/>
      <c r="BH19" s="189"/>
      <c r="BI19" s="190"/>
      <c r="BJ19" s="45"/>
      <c r="BK19" s="254"/>
      <c r="BL19" s="254"/>
      <c r="BM19" s="9"/>
      <c r="BN19" s="9"/>
      <c r="BO19" s="15" t="str">
        <f t="shared" si="0"/>
        <v/>
      </c>
      <c r="BP19" s="16" t="str">
        <f>IF(BP18="","",IF(BP18=【別紙３】!$G$36,"",IF(MONTH(BP18)=MONTH(BP18+1),BP18+1,"")))</f>
        <v/>
      </c>
      <c r="BQ19" s="13" t="str">
        <f>IF(COUNTIF(祝日一覧!$E$2:$E$142,BP19),"○",IF(BT19&lt;&gt;"","○",""))</f>
        <v/>
      </c>
      <c r="BR19" s="27"/>
      <c r="BS19" s="47" t="str">
        <f t="shared" si="45"/>
        <v/>
      </c>
      <c r="BT19" s="47"/>
      <c r="BU19" s="189"/>
      <c r="BV19" s="190"/>
      <c r="BW19" s="9"/>
      <c r="BX19" s="186"/>
      <c r="BY19" s="187"/>
      <c r="BZ19" s="9"/>
      <c r="CA19" s="9"/>
      <c r="CB19" s="140"/>
      <c r="CC19" s="16"/>
      <c r="CD19" s="13" t="str">
        <f>IF(COUNTIF(祝日一覧!$E$2:$E$142,CC19),"○",IF(CG19&lt;&gt;"","○",""))</f>
        <v/>
      </c>
      <c r="CE19" s="27"/>
      <c r="CF19" s="47" t="str">
        <f t="shared" si="46"/>
        <v/>
      </c>
      <c r="CG19" s="47"/>
      <c r="CH19" s="189"/>
      <c r="CI19" s="190"/>
      <c r="CJ19" s="45"/>
      <c r="CK19" s="254"/>
      <c r="CL19" s="254"/>
      <c r="CM19" s="9"/>
      <c r="CN19" s="9"/>
      <c r="CO19" s="140"/>
      <c r="CP19" s="16"/>
      <c r="CQ19" s="13" t="str">
        <f>IF(COUNTIF(祝日一覧!$E$2:$E$142,CP19),"○",IF(CT19&lt;&gt;"","○",""))</f>
        <v/>
      </c>
      <c r="CR19" s="27"/>
      <c r="CS19" s="47" t="str">
        <f t="shared" si="47"/>
        <v/>
      </c>
      <c r="CT19" s="47"/>
      <c r="CU19" s="189"/>
      <c r="CV19" s="190"/>
      <c r="CW19" s="45"/>
      <c r="CX19" s="254"/>
      <c r="CY19" s="254"/>
      <c r="CZ19" s="9"/>
      <c r="DA19" s="9"/>
      <c r="DB19" s="140"/>
      <c r="DC19" s="16"/>
      <c r="DD19" s="13" t="str">
        <f>IF(COUNTIF(祝日一覧!$E$2:$E$142,DC19),"○",IF(DG19&lt;&gt;"","○",""))</f>
        <v/>
      </c>
      <c r="DE19" s="27"/>
      <c r="DF19" s="47" t="str">
        <f t="shared" si="48"/>
        <v/>
      </c>
      <c r="DG19" s="47"/>
      <c r="DH19" s="189"/>
      <c r="DI19" s="190"/>
      <c r="DJ19" s="45"/>
      <c r="DK19" s="254"/>
      <c r="DL19" s="254"/>
      <c r="DM19" s="9"/>
      <c r="DN19" s="9"/>
      <c r="DO19" s="140"/>
      <c r="DP19" s="16"/>
      <c r="DQ19" s="13" t="str">
        <f>IF(COUNTIF(祝日一覧!$E$2:$E$142,DP19),"○",IF(DT19&lt;&gt;"","○",""))</f>
        <v/>
      </c>
      <c r="DR19" s="27"/>
      <c r="DS19" s="47" t="str">
        <f t="shared" si="49"/>
        <v/>
      </c>
      <c r="DT19" s="47"/>
      <c r="DU19" s="189"/>
      <c r="DV19" s="190"/>
      <c r="DW19" s="45"/>
      <c r="DX19" s="254"/>
      <c r="DY19" s="254"/>
      <c r="DZ19" s="9"/>
      <c r="EA19" s="9"/>
      <c r="EB19" s="140"/>
      <c r="EC19" s="16"/>
      <c r="ED19" s="13" t="str">
        <f>IF(COUNTIF(祝日一覧!$E$2:$E$142,EC19),"○",IF(EG19&lt;&gt;"","○",""))</f>
        <v/>
      </c>
      <c r="EE19" s="27"/>
      <c r="EF19" s="47" t="str">
        <f t="shared" si="50"/>
        <v/>
      </c>
      <c r="EG19" s="47"/>
      <c r="EH19" s="189"/>
      <c r="EI19" s="190"/>
      <c r="EJ19" s="45"/>
      <c r="EK19" s="254"/>
      <c r="EL19" s="254"/>
      <c r="EM19" s="9"/>
      <c r="EN19" s="9"/>
      <c r="EO19" s="140"/>
      <c r="EP19" s="16"/>
      <c r="EQ19" s="13" t="str">
        <f>IF(COUNTIF(祝日一覧!$E$2:$E$142,EP19),"○",IF(ET19&lt;&gt;"","○",""))</f>
        <v/>
      </c>
      <c r="ER19" s="27"/>
      <c r="ES19" s="47" t="str">
        <f t="shared" si="51"/>
        <v/>
      </c>
      <c r="ET19" s="47"/>
      <c r="EU19" s="189"/>
      <c r="EV19" s="190"/>
      <c r="EW19" s="45"/>
      <c r="EX19" s="254"/>
      <c r="EY19" s="254"/>
      <c r="EZ19" s="9"/>
      <c r="FA19" s="9"/>
      <c r="FB19" s="140"/>
      <c r="FC19" s="16"/>
      <c r="FD19" s="13" t="str">
        <f>IF(COUNTIF(祝日一覧!$E$2:$E$142,FC19),"○",IF(FG19&lt;&gt;"","○",""))</f>
        <v/>
      </c>
      <c r="FE19" s="27"/>
      <c r="FF19" s="47" t="str">
        <f t="shared" si="52"/>
        <v/>
      </c>
      <c r="FG19" s="47"/>
      <c r="FH19" s="189"/>
      <c r="FI19" s="190"/>
      <c r="FJ19" s="45"/>
      <c r="FK19" s="254"/>
      <c r="FL19" s="254"/>
      <c r="FM19" s="9"/>
      <c r="FN19" s="9"/>
      <c r="FO19" s="140"/>
      <c r="FP19" s="16"/>
      <c r="FQ19" s="13" t="str">
        <f>IF(COUNTIF(祝日一覧!$E$2:$E$142,FP19),"○",IF(FT19&lt;&gt;"","○",""))</f>
        <v/>
      </c>
      <c r="FR19" s="27"/>
      <c r="FS19" s="47" t="str">
        <f t="shared" si="53"/>
        <v/>
      </c>
      <c r="FT19" s="47"/>
      <c r="FU19" s="189"/>
      <c r="FV19" s="190"/>
      <c r="FW19" s="45"/>
      <c r="FX19" s="254"/>
      <c r="FY19" s="254"/>
      <c r="FZ19" s="9"/>
      <c r="GA19" s="9"/>
      <c r="GB19" s="140"/>
      <c r="GC19" s="16"/>
      <c r="GD19" s="13" t="str">
        <f>IF(COUNTIF(祝日一覧!$E$2:$E$142,GC19),"○",IF(GG19&lt;&gt;"","○",""))</f>
        <v/>
      </c>
      <c r="GE19" s="27"/>
      <c r="GF19" s="47" t="str">
        <f t="shared" si="54"/>
        <v/>
      </c>
      <c r="GG19" s="47"/>
      <c r="GH19" s="189"/>
      <c r="GI19" s="190"/>
      <c r="GJ19" s="45"/>
      <c r="GK19" s="254"/>
      <c r="GL19" s="254"/>
      <c r="GM19" s="9"/>
      <c r="GN19" s="9"/>
      <c r="GO19" s="140"/>
      <c r="GP19" s="16"/>
      <c r="GQ19" s="13" t="str">
        <f>IF(COUNTIF(祝日一覧!$E$2:$E$142,GP19),"○",IF(GT19&lt;&gt;"","○",""))</f>
        <v/>
      </c>
      <c r="GR19" s="27"/>
      <c r="GS19" s="47" t="str">
        <f t="shared" si="55"/>
        <v/>
      </c>
      <c r="GT19" s="47"/>
      <c r="GU19" s="189"/>
      <c r="GV19" s="190"/>
      <c r="GW19" s="45"/>
      <c r="GX19" s="254"/>
      <c r="GY19" s="254"/>
      <c r="GZ19" s="9"/>
      <c r="HA19" s="9"/>
      <c r="HB19" s="140" t="str">
        <f t="shared" si="1"/>
        <v/>
      </c>
      <c r="HC19" s="16" t="str">
        <f>IF(HC18="","",IF(HC18=【別紙３】!$G$36,"",IF(MONTH(HC18)=MONTH(HC18+1),HC18+1,"")))</f>
        <v/>
      </c>
      <c r="HD19" s="13" t="str">
        <f>IF(COUNTIF(祝日一覧!$E$2:$E$142,HC19),"○",IF(HG19&lt;&gt;"","○",""))</f>
        <v/>
      </c>
      <c r="HE19" s="27"/>
      <c r="HF19" s="47" t="str">
        <f t="shared" si="56"/>
        <v/>
      </c>
      <c r="HG19" s="47"/>
      <c r="HH19" s="189"/>
      <c r="HI19" s="190"/>
      <c r="HJ19" s="9"/>
      <c r="HK19" s="186"/>
      <c r="HL19" s="187"/>
      <c r="HM19" s="9"/>
      <c r="HN19" s="9"/>
      <c r="HO19" s="140"/>
      <c r="HP19" s="16"/>
      <c r="HQ19" s="13" t="str">
        <f>IF(COUNTIF(祝日一覧!$E$2:$E$142,HP19),"○",IF(HT19&lt;&gt;"","○",""))</f>
        <v/>
      </c>
      <c r="HR19" s="27"/>
      <c r="HS19" s="47" t="str">
        <f t="shared" si="57"/>
        <v/>
      </c>
      <c r="HT19" s="47"/>
      <c r="HU19" s="189"/>
      <c r="HV19" s="190"/>
      <c r="HW19" s="45"/>
      <c r="HX19" s="254"/>
      <c r="HY19" s="254"/>
      <c r="HZ19" s="9"/>
      <c r="IA19" s="9"/>
      <c r="IB19" s="140"/>
      <c r="IC19" s="16"/>
      <c r="ID19" s="13" t="str">
        <f>IF(COUNTIF(祝日一覧!$E$2:$E$142,IC19),"○",IF(IG19&lt;&gt;"","○",""))</f>
        <v/>
      </c>
      <c r="IE19" s="27"/>
      <c r="IF19" s="47" t="str">
        <f t="shared" si="58"/>
        <v/>
      </c>
      <c r="IG19" s="47"/>
      <c r="IH19" s="189"/>
      <c r="II19" s="190"/>
      <c r="IJ19" s="45"/>
      <c r="IK19" s="254"/>
      <c r="IL19" s="254"/>
      <c r="IM19" s="9"/>
      <c r="IN19" s="9"/>
      <c r="IO19" s="140"/>
      <c r="IP19" s="16"/>
      <c r="IQ19" s="13" t="str">
        <f>IF(COUNTIF(祝日一覧!$E$2:$E$142,IP19),"○",IF(IT19&lt;&gt;"","○",""))</f>
        <v/>
      </c>
      <c r="IR19" s="27"/>
      <c r="IS19" s="47" t="str">
        <f t="shared" si="59"/>
        <v/>
      </c>
      <c r="IT19" s="47"/>
      <c r="IU19" s="189"/>
      <c r="IV19" s="190"/>
      <c r="IW19" s="45"/>
      <c r="IX19" s="254"/>
      <c r="IY19" s="254"/>
      <c r="IZ19" s="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row>
    <row r="20" spans="1:507" ht="15.6" customHeight="1">
      <c r="A20" s="9"/>
      <c r="B20" s="140"/>
      <c r="C20" s="16"/>
      <c r="D20" s="13" t="str">
        <f>IF(COUNTIF(祝日一覧!$E$2:$E$142,C20),"○",IF(G20&lt;&gt;"","○",""))</f>
        <v/>
      </c>
      <c r="E20" s="27"/>
      <c r="F20" s="47" t="str">
        <f t="shared" si="40"/>
        <v/>
      </c>
      <c r="G20" s="47"/>
      <c r="H20" s="189"/>
      <c r="I20" s="190"/>
      <c r="J20" s="45"/>
      <c r="K20" s="214" t="s">
        <v>23</v>
      </c>
      <c r="L20" s="240"/>
      <c r="M20" s="30"/>
      <c r="N20" s="9"/>
      <c r="O20" s="140"/>
      <c r="P20" s="16"/>
      <c r="Q20" s="13" t="str">
        <f>IF(COUNTIF(祝日一覧!$E$2:$E$142,P20),"○",IF(T20&lt;&gt;"","○",""))</f>
        <v/>
      </c>
      <c r="R20" s="27"/>
      <c r="S20" s="47" t="str">
        <f t="shared" si="41"/>
        <v/>
      </c>
      <c r="T20" s="47"/>
      <c r="U20" s="189"/>
      <c r="V20" s="190"/>
      <c r="W20" s="45"/>
      <c r="X20" s="214" t="s">
        <v>23</v>
      </c>
      <c r="Y20" s="240"/>
      <c r="Z20" s="30"/>
      <c r="AA20" s="9"/>
      <c r="AB20" s="140"/>
      <c r="AC20" s="16"/>
      <c r="AD20" s="13" t="str">
        <f>IF(COUNTIF(祝日一覧!$E$2:$E$142,AC20),"○",IF(AG20&lt;&gt;"","○",""))</f>
        <v/>
      </c>
      <c r="AE20" s="27"/>
      <c r="AF20" s="47" t="str">
        <f t="shared" si="42"/>
        <v/>
      </c>
      <c r="AG20" s="47"/>
      <c r="AH20" s="189"/>
      <c r="AI20" s="190"/>
      <c r="AJ20" s="45"/>
      <c r="AK20" s="214" t="s">
        <v>23</v>
      </c>
      <c r="AL20" s="240"/>
      <c r="AM20" s="30"/>
      <c r="AN20" s="9"/>
      <c r="AO20" s="140"/>
      <c r="AP20" s="16"/>
      <c r="AQ20" s="13" t="str">
        <f>IF(COUNTIF(祝日一覧!$E$2:$E$142,AP20),"○",IF(AT20&lt;&gt;"","○",""))</f>
        <v/>
      </c>
      <c r="AR20" s="27"/>
      <c r="AS20" s="47" t="str">
        <f t="shared" si="43"/>
        <v/>
      </c>
      <c r="AT20" s="47"/>
      <c r="AU20" s="189"/>
      <c r="AV20" s="190"/>
      <c r="AW20" s="45"/>
      <c r="AX20" s="214" t="s">
        <v>23</v>
      </c>
      <c r="AY20" s="240"/>
      <c r="AZ20" s="30"/>
      <c r="BA20" s="9"/>
      <c r="BB20" s="140"/>
      <c r="BC20" s="16"/>
      <c r="BD20" s="13" t="str">
        <f>IF(COUNTIF(祝日一覧!$E$2:$E$142,BC20),"○",IF(BG20&lt;&gt;"","○",""))</f>
        <v/>
      </c>
      <c r="BE20" s="27"/>
      <c r="BF20" s="47" t="str">
        <f t="shared" si="44"/>
        <v/>
      </c>
      <c r="BG20" s="47"/>
      <c r="BH20" s="189"/>
      <c r="BI20" s="190"/>
      <c r="BJ20" s="45"/>
      <c r="BK20" s="214" t="s">
        <v>23</v>
      </c>
      <c r="BL20" s="240"/>
      <c r="BM20" s="30"/>
      <c r="BN20" s="9"/>
      <c r="BO20" s="15" t="str">
        <f t="shared" si="0"/>
        <v/>
      </c>
      <c r="BP20" s="16" t="str">
        <f>IF(BP19="","",IF(BP19=【別紙３】!$G$36,"",IF(MONTH(BP19)=MONTH(BP19+1),BP19+1,"")))</f>
        <v/>
      </c>
      <c r="BQ20" s="13" t="str">
        <f>IF(COUNTIF(祝日一覧!$E$2:$E$142,BP20),"○",IF(BT20&lt;&gt;"","○",""))</f>
        <v/>
      </c>
      <c r="BR20" s="27"/>
      <c r="BS20" s="47" t="str">
        <f t="shared" si="45"/>
        <v/>
      </c>
      <c r="BT20" s="47"/>
      <c r="BU20" s="189"/>
      <c r="BV20" s="190"/>
      <c r="BW20" s="9"/>
      <c r="BX20" s="214" t="s">
        <v>23</v>
      </c>
      <c r="BY20" s="202">
        <f>BL20+BY10</f>
        <v>0</v>
      </c>
      <c r="BZ20" s="30"/>
      <c r="CA20" s="9"/>
      <c r="CB20" s="140"/>
      <c r="CC20" s="16"/>
      <c r="CD20" s="13" t="str">
        <f>IF(COUNTIF(祝日一覧!$E$2:$E$142,CC20),"○",IF(CG20&lt;&gt;"","○",""))</f>
        <v/>
      </c>
      <c r="CE20" s="27"/>
      <c r="CF20" s="47" t="str">
        <f t="shared" si="46"/>
        <v/>
      </c>
      <c r="CG20" s="47"/>
      <c r="CH20" s="189"/>
      <c r="CI20" s="190"/>
      <c r="CJ20" s="45"/>
      <c r="CK20" s="214" t="s">
        <v>23</v>
      </c>
      <c r="CL20" s="240"/>
      <c r="CM20" s="30"/>
      <c r="CN20" s="9"/>
      <c r="CO20" s="140"/>
      <c r="CP20" s="16"/>
      <c r="CQ20" s="13" t="str">
        <f>IF(COUNTIF(祝日一覧!$E$2:$E$142,CP20),"○",IF(CT20&lt;&gt;"","○",""))</f>
        <v/>
      </c>
      <c r="CR20" s="27"/>
      <c r="CS20" s="47" t="str">
        <f t="shared" si="47"/>
        <v/>
      </c>
      <c r="CT20" s="47"/>
      <c r="CU20" s="189"/>
      <c r="CV20" s="190"/>
      <c r="CW20" s="45"/>
      <c r="CX20" s="214" t="s">
        <v>23</v>
      </c>
      <c r="CY20" s="240"/>
      <c r="CZ20" s="30"/>
      <c r="DA20" s="9"/>
      <c r="DB20" s="140"/>
      <c r="DC20" s="16"/>
      <c r="DD20" s="13" t="str">
        <f>IF(COUNTIF(祝日一覧!$E$2:$E$142,DC20),"○",IF(DG20&lt;&gt;"","○",""))</f>
        <v/>
      </c>
      <c r="DE20" s="27"/>
      <c r="DF20" s="47" t="str">
        <f t="shared" si="48"/>
        <v/>
      </c>
      <c r="DG20" s="47"/>
      <c r="DH20" s="189"/>
      <c r="DI20" s="190"/>
      <c r="DJ20" s="45"/>
      <c r="DK20" s="214" t="s">
        <v>23</v>
      </c>
      <c r="DL20" s="240"/>
      <c r="DM20" s="30"/>
      <c r="DN20" s="9"/>
      <c r="DO20" s="140"/>
      <c r="DP20" s="16"/>
      <c r="DQ20" s="13" t="str">
        <f>IF(COUNTIF(祝日一覧!$E$2:$E$142,DP20),"○",IF(DT20&lt;&gt;"","○",""))</f>
        <v/>
      </c>
      <c r="DR20" s="27"/>
      <c r="DS20" s="47" t="str">
        <f t="shared" si="49"/>
        <v/>
      </c>
      <c r="DT20" s="47"/>
      <c r="DU20" s="189"/>
      <c r="DV20" s="190"/>
      <c r="DW20" s="45"/>
      <c r="DX20" s="214" t="s">
        <v>23</v>
      </c>
      <c r="DY20" s="240"/>
      <c r="DZ20" s="30"/>
      <c r="EA20" s="9"/>
      <c r="EB20" s="140"/>
      <c r="EC20" s="16"/>
      <c r="ED20" s="13" t="str">
        <f>IF(COUNTIF(祝日一覧!$E$2:$E$142,EC20),"○",IF(EG20&lt;&gt;"","○",""))</f>
        <v/>
      </c>
      <c r="EE20" s="27"/>
      <c r="EF20" s="47" t="str">
        <f t="shared" si="50"/>
        <v/>
      </c>
      <c r="EG20" s="47"/>
      <c r="EH20" s="189"/>
      <c r="EI20" s="190"/>
      <c r="EJ20" s="45"/>
      <c r="EK20" s="214" t="s">
        <v>23</v>
      </c>
      <c r="EL20" s="240"/>
      <c r="EM20" s="30"/>
      <c r="EN20" s="9"/>
      <c r="EO20" s="140"/>
      <c r="EP20" s="16"/>
      <c r="EQ20" s="13" t="str">
        <f>IF(COUNTIF(祝日一覧!$E$2:$E$142,EP20),"○",IF(ET20&lt;&gt;"","○",""))</f>
        <v/>
      </c>
      <c r="ER20" s="27"/>
      <c r="ES20" s="47" t="str">
        <f t="shared" si="51"/>
        <v/>
      </c>
      <c r="ET20" s="47"/>
      <c r="EU20" s="189"/>
      <c r="EV20" s="190"/>
      <c r="EW20" s="45"/>
      <c r="EX20" s="214" t="s">
        <v>23</v>
      </c>
      <c r="EY20" s="240"/>
      <c r="EZ20" s="30"/>
      <c r="FA20" s="9"/>
      <c r="FB20" s="140"/>
      <c r="FC20" s="16"/>
      <c r="FD20" s="13" t="str">
        <f>IF(COUNTIF(祝日一覧!$E$2:$E$142,FC20),"○",IF(FG20&lt;&gt;"","○",""))</f>
        <v/>
      </c>
      <c r="FE20" s="27"/>
      <c r="FF20" s="47" t="str">
        <f t="shared" si="52"/>
        <v/>
      </c>
      <c r="FG20" s="47"/>
      <c r="FH20" s="189"/>
      <c r="FI20" s="190"/>
      <c r="FJ20" s="45"/>
      <c r="FK20" s="214" t="s">
        <v>23</v>
      </c>
      <c r="FL20" s="240"/>
      <c r="FM20" s="30"/>
      <c r="FN20" s="9"/>
      <c r="FO20" s="140"/>
      <c r="FP20" s="16"/>
      <c r="FQ20" s="13" t="str">
        <f>IF(COUNTIF(祝日一覧!$E$2:$E$142,FP20),"○",IF(FT20&lt;&gt;"","○",""))</f>
        <v/>
      </c>
      <c r="FR20" s="27"/>
      <c r="FS20" s="47" t="str">
        <f t="shared" si="53"/>
        <v/>
      </c>
      <c r="FT20" s="47"/>
      <c r="FU20" s="189"/>
      <c r="FV20" s="190"/>
      <c r="FW20" s="45"/>
      <c r="FX20" s="214" t="s">
        <v>23</v>
      </c>
      <c r="FY20" s="240"/>
      <c r="FZ20" s="30"/>
      <c r="GA20" s="9"/>
      <c r="GB20" s="140"/>
      <c r="GC20" s="16"/>
      <c r="GD20" s="13" t="str">
        <f>IF(COUNTIF(祝日一覧!$E$2:$E$142,GC20),"○",IF(GG20&lt;&gt;"","○",""))</f>
        <v/>
      </c>
      <c r="GE20" s="27"/>
      <c r="GF20" s="47" t="str">
        <f t="shared" si="54"/>
        <v/>
      </c>
      <c r="GG20" s="47"/>
      <c r="GH20" s="189"/>
      <c r="GI20" s="190"/>
      <c r="GJ20" s="45"/>
      <c r="GK20" s="214" t="s">
        <v>23</v>
      </c>
      <c r="GL20" s="240"/>
      <c r="GM20" s="30"/>
      <c r="GN20" s="9"/>
      <c r="GO20" s="140"/>
      <c r="GP20" s="16"/>
      <c r="GQ20" s="13" t="str">
        <f>IF(COUNTIF(祝日一覧!$E$2:$E$142,GP20),"○",IF(GT20&lt;&gt;"","○",""))</f>
        <v/>
      </c>
      <c r="GR20" s="27"/>
      <c r="GS20" s="47" t="str">
        <f t="shared" si="55"/>
        <v/>
      </c>
      <c r="GT20" s="47"/>
      <c r="GU20" s="189"/>
      <c r="GV20" s="190"/>
      <c r="GW20" s="45"/>
      <c r="GX20" s="214" t="s">
        <v>23</v>
      </c>
      <c r="GY20" s="240"/>
      <c r="GZ20" s="30"/>
      <c r="HA20" s="9"/>
      <c r="HB20" s="140" t="str">
        <f t="shared" si="1"/>
        <v/>
      </c>
      <c r="HC20" s="16" t="str">
        <f>IF(HC19="","",IF(HC19=【別紙３】!$G$36,"",IF(MONTH(HC19)=MONTH(HC19+1),HC19+1,"")))</f>
        <v/>
      </c>
      <c r="HD20" s="13" t="str">
        <f>IF(COUNTIF(祝日一覧!$E$2:$E$142,HC20),"○",IF(HG20&lt;&gt;"","○",""))</f>
        <v/>
      </c>
      <c r="HE20" s="27"/>
      <c r="HF20" s="47" t="str">
        <f t="shared" si="56"/>
        <v/>
      </c>
      <c r="HG20" s="47"/>
      <c r="HH20" s="189"/>
      <c r="HI20" s="190"/>
      <c r="HJ20" s="9"/>
      <c r="HK20" s="201" t="s">
        <v>23</v>
      </c>
      <c r="HL20" s="202">
        <f>GY20+HL10</f>
        <v>0</v>
      </c>
      <c r="HM20" s="30"/>
      <c r="HN20" s="9"/>
      <c r="HO20" s="140"/>
      <c r="HP20" s="16"/>
      <c r="HQ20" s="13" t="str">
        <f>IF(COUNTIF(祝日一覧!$E$2:$E$142,HP20),"○",IF(HT20&lt;&gt;"","○",""))</f>
        <v/>
      </c>
      <c r="HR20" s="27"/>
      <c r="HS20" s="47" t="str">
        <f t="shared" si="57"/>
        <v/>
      </c>
      <c r="HT20" s="47"/>
      <c r="HU20" s="189"/>
      <c r="HV20" s="190"/>
      <c r="HW20" s="45"/>
      <c r="HX20" s="214" t="s">
        <v>23</v>
      </c>
      <c r="HY20" s="240"/>
      <c r="HZ20" s="30"/>
      <c r="IA20" s="9"/>
      <c r="IB20" s="140"/>
      <c r="IC20" s="16"/>
      <c r="ID20" s="13" t="str">
        <f>IF(COUNTIF(祝日一覧!$E$2:$E$142,IC20),"○",IF(IG20&lt;&gt;"","○",""))</f>
        <v/>
      </c>
      <c r="IE20" s="27"/>
      <c r="IF20" s="47" t="str">
        <f t="shared" si="58"/>
        <v/>
      </c>
      <c r="IG20" s="47"/>
      <c r="IH20" s="189"/>
      <c r="II20" s="190"/>
      <c r="IJ20" s="45"/>
      <c r="IK20" s="214" t="s">
        <v>23</v>
      </c>
      <c r="IL20" s="240"/>
      <c r="IM20" s="30"/>
      <c r="IN20" s="9"/>
      <c r="IO20" s="140"/>
      <c r="IP20" s="16"/>
      <c r="IQ20" s="13" t="str">
        <f>IF(COUNTIF(祝日一覧!$E$2:$E$142,IP20),"○",IF(IT20&lt;&gt;"","○",""))</f>
        <v/>
      </c>
      <c r="IR20" s="27"/>
      <c r="IS20" s="47" t="str">
        <f t="shared" si="59"/>
        <v/>
      </c>
      <c r="IT20" s="47"/>
      <c r="IU20" s="189"/>
      <c r="IV20" s="190"/>
      <c r="IW20" s="45"/>
      <c r="IX20" s="214" t="s">
        <v>23</v>
      </c>
      <c r="IY20" s="240"/>
      <c r="IZ20" s="3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row>
    <row r="21" spans="1:507" ht="15.6" customHeight="1">
      <c r="A21" s="9"/>
      <c r="B21" s="140"/>
      <c r="C21" s="16"/>
      <c r="D21" s="13" t="str">
        <f>IF(COUNTIF(祝日一覧!$E$2:$E$142,C21),"○",IF(G21&lt;&gt;"","○",""))</f>
        <v/>
      </c>
      <c r="E21" s="27"/>
      <c r="F21" s="47" t="str">
        <f t="shared" si="40"/>
        <v/>
      </c>
      <c r="G21" s="47"/>
      <c r="H21" s="189"/>
      <c r="I21" s="190"/>
      <c r="J21" s="45"/>
      <c r="K21" s="209"/>
      <c r="L21" s="244"/>
      <c r="M21" s="29"/>
      <c r="N21" s="9"/>
      <c r="O21" s="140"/>
      <c r="P21" s="16"/>
      <c r="Q21" s="13" t="str">
        <f>IF(COUNTIF(祝日一覧!$E$2:$E$142,P21),"○",IF(T21&lt;&gt;"","○",""))</f>
        <v/>
      </c>
      <c r="R21" s="27"/>
      <c r="S21" s="47" t="str">
        <f t="shared" si="41"/>
        <v/>
      </c>
      <c r="T21" s="47"/>
      <c r="U21" s="189"/>
      <c r="V21" s="190"/>
      <c r="W21" s="45"/>
      <c r="X21" s="209"/>
      <c r="Y21" s="244"/>
      <c r="Z21" s="29"/>
      <c r="AA21" s="9"/>
      <c r="AB21" s="140"/>
      <c r="AC21" s="16"/>
      <c r="AD21" s="13" t="str">
        <f>IF(COUNTIF(祝日一覧!$E$2:$E$142,AC21),"○",IF(AG21&lt;&gt;"","○",""))</f>
        <v/>
      </c>
      <c r="AE21" s="27"/>
      <c r="AF21" s="47" t="str">
        <f t="shared" si="42"/>
        <v/>
      </c>
      <c r="AG21" s="47"/>
      <c r="AH21" s="189"/>
      <c r="AI21" s="190"/>
      <c r="AJ21" s="45"/>
      <c r="AK21" s="209"/>
      <c r="AL21" s="244"/>
      <c r="AM21" s="29"/>
      <c r="AN21" s="9"/>
      <c r="AO21" s="140"/>
      <c r="AP21" s="16"/>
      <c r="AQ21" s="13" t="str">
        <f>IF(COUNTIF(祝日一覧!$E$2:$E$142,AP21),"○",IF(AT21&lt;&gt;"","○",""))</f>
        <v/>
      </c>
      <c r="AR21" s="27"/>
      <c r="AS21" s="47" t="str">
        <f t="shared" si="43"/>
        <v/>
      </c>
      <c r="AT21" s="47"/>
      <c r="AU21" s="189"/>
      <c r="AV21" s="190"/>
      <c r="AW21" s="45"/>
      <c r="AX21" s="209"/>
      <c r="AY21" s="244"/>
      <c r="AZ21" s="29"/>
      <c r="BA21" s="9"/>
      <c r="BB21" s="140"/>
      <c r="BC21" s="16"/>
      <c r="BD21" s="13" t="str">
        <f>IF(COUNTIF(祝日一覧!$E$2:$E$142,BC21),"○",IF(BG21&lt;&gt;"","○",""))</f>
        <v/>
      </c>
      <c r="BE21" s="27"/>
      <c r="BF21" s="47" t="str">
        <f t="shared" si="44"/>
        <v/>
      </c>
      <c r="BG21" s="47"/>
      <c r="BH21" s="189"/>
      <c r="BI21" s="190"/>
      <c r="BJ21" s="45"/>
      <c r="BK21" s="209"/>
      <c r="BL21" s="244"/>
      <c r="BM21" s="29"/>
      <c r="BN21" s="9"/>
      <c r="BO21" s="15" t="str">
        <f t="shared" si="0"/>
        <v/>
      </c>
      <c r="BP21" s="16" t="str">
        <f>IF(BP20="","",IF(BP20=【別紙３】!$G$36,"",IF(MONTH(BP20)=MONTH(BP20+1),BP20+1,"")))</f>
        <v/>
      </c>
      <c r="BQ21" s="13" t="str">
        <f>IF(COUNTIF(祝日一覧!$E$2:$E$142,BP21),"○",IF(BT21&lt;&gt;"","○",""))</f>
        <v/>
      </c>
      <c r="BR21" s="27"/>
      <c r="BS21" s="47" t="str">
        <f t="shared" si="45"/>
        <v/>
      </c>
      <c r="BT21" s="47"/>
      <c r="BU21" s="189"/>
      <c r="BV21" s="190"/>
      <c r="BW21" s="9"/>
      <c r="BX21" s="209"/>
      <c r="BY21" s="192"/>
      <c r="BZ21" s="29"/>
      <c r="CA21" s="9"/>
      <c r="CB21" s="140"/>
      <c r="CC21" s="16"/>
      <c r="CD21" s="13" t="str">
        <f>IF(COUNTIF(祝日一覧!$E$2:$E$142,CC21),"○",IF(CG21&lt;&gt;"","○",""))</f>
        <v/>
      </c>
      <c r="CE21" s="27"/>
      <c r="CF21" s="47" t="str">
        <f t="shared" si="46"/>
        <v/>
      </c>
      <c r="CG21" s="47"/>
      <c r="CH21" s="189"/>
      <c r="CI21" s="190"/>
      <c r="CJ21" s="45"/>
      <c r="CK21" s="209"/>
      <c r="CL21" s="244"/>
      <c r="CM21" s="29"/>
      <c r="CN21" s="9"/>
      <c r="CO21" s="140"/>
      <c r="CP21" s="16"/>
      <c r="CQ21" s="13" t="str">
        <f>IF(COUNTIF(祝日一覧!$E$2:$E$142,CP21),"○",IF(CT21&lt;&gt;"","○",""))</f>
        <v/>
      </c>
      <c r="CR21" s="27"/>
      <c r="CS21" s="47" t="str">
        <f t="shared" si="47"/>
        <v/>
      </c>
      <c r="CT21" s="47"/>
      <c r="CU21" s="189"/>
      <c r="CV21" s="190"/>
      <c r="CW21" s="45"/>
      <c r="CX21" s="209"/>
      <c r="CY21" s="244"/>
      <c r="CZ21" s="29"/>
      <c r="DA21" s="9"/>
      <c r="DB21" s="140"/>
      <c r="DC21" s="16"/>
      <c r="DD21" s="13" t="str">
        <f>IF(COUNTIF(祝日一覧!$E$2:$E$142,DC21),"○",IF(DG21&lt;&gt;"","○",""))</f>
        <v/>
      </c>
      <c r="DE21" s="27"/>
      <c r="DF21" s="47" t="str">
        <f t="shared" si="48"/>
        <v/>
      </c>
      <c r="DG21" s="47"/>
      <c r="DH21" s="189"/>
      <c r="DI21" s="190"/>
      <c r="DJ21" s="45"/>
      <c r="DK21" s="209"/>
      <c r="DL21" s="244"/>
      <c r="DM21" s="29"/>
      <c r="DN21" s="9"/>
      <c r="DO21" s="140"/>
      <c r="DP21" s="16"/>
      <c r="DQ21" s="13" t="str">
        <f>IF(COUNTIF(祝日一覧!$E$2:$E$142,DP21),"○",IF(DT21&lt;&gt;"","○",""))</f>
        <v/>
      </c>
      <c r="DR21" s="27"/>
      <c r="DS21" s="47" t="str">
        <f t="shared" si="49"/>
        <v/>
      </c>
      <c r="DT21" s="47"/>
      <c r="DU21" s="189"/>
      <c r="DV21" s="190"/>
      <c r="DW21" s="45"/>
      <c r="DX21" s="209"/>
      <c r="DY21" s="244"/>
      <c r="DZ21" s="29"/>
      <c r="EA21" s="9"/>
      <c r="EB21" s="140"/>
      <c r="EC21" s="16"/>
      <c r="ED21" s="13" t="str">
        <f>IF(COUNTIF(祝日一覧!$E$2:$E$142,EC21),"○",IF(EG21&lt;&gt;"","○",""))</f>
        <v/>
      </c>
      <c r="EE21" s="27"/>
      <c r="EF21" s="47" t="str">
        <f t="shared" si="50"/>
        <v/>
      </c>
      <c r="EG21" s="47"/>
      <c r="EH21" s="189"/>
      <c r="EI21" s="190"/>
      <c r="EJ21" s="45"/>
      <c r="EK21" s="209"/>
      <c r="EL21" s="244"/>
      <c r="EM21" s="29"/>
      <c r="EN21" s="9"/>
      <c r="EO21" s="140"/>
      <c r="EP21" s="16"/>
      <c r="EQ21" s="13" t="str">
        <f>IF(COUNTIF(祝日一覧!$E$2:$E$142,EP21),"○",IF(ET21&lt;&gt;"","○",""))</f>
        <v/>
      </c>
      <c r="ER21" s="27"/>
      <c r="ES21" s="47" t="str">
        <f t="shared" si="51"/>
        <v/>
      </c>
      <c r="ET21" s="47"/>
      <c r="EU21" s="189"/>
      <c r="EV21" s="190"/>
      <c r="EW21" s="45"/>
      <c r="EX21" s="209"/>
      <c r="EY21" s="244"/>
      <c r="EZ21" s="29"/>
      <c r="FA21" s="9"/>
      <c r="FB21" s="140"/>
      <c r="FC21" s="16"/>
      <c r="FD21" s="13" t="str">
        <f>IF(COUNTIF(祝日一覧!$E$2:$E$142,FC21),"○",IF(FG21&lt;&gt;"","○",""))</f>
        <v/>
      </c>
      <c r="FE21" s="27"/>
      <c r="FF21" s="47" t="str">
        <f t="shared" si="52"/>
        <v/>
      </c>
      <c r="FG21" s="47"/>
      <c r="FH21" s="189"/>
      <c r="FI21" s="190"/>
      <c r="FJ21" s="45"/>
      <c r="FK21" s="209"/>
      <c r="FL21" s="244"/>
      <c r="FM21" s="29"/>
      <c r="FN21" s="9"/>
      <c r="FO21" s="140"/>
      <c r="FP21" s="16"/>
      <c r="FQ21" s="13" t="str">
        <f>IF(COUNTIF(祝日一覧!$E$2:$E$142,FP21),"○",IF(FT21&lt;&gt;"","○",""))</f>
        <v/>
      </c>
      <c r="FR21" s="27"/>
      <c r="FS21" s="47" t="str">
        <f t="shared" si="53"/>
        <v/>
      </c>
      <c r="FT21" s="47"/>
      <c r="FU21" s="189"/>
      <c r="FV21" s="190"/>
      <c r="FW21" s="45"/>
      <c r="FX21" s="209"/>
      <c r="FY21" s="244"/>
      <c r="FZ21" s="29"/>
      <c r="GA21" s="9"/>
      <c r="GB21" s="140"/>
      <c r="GC21" s="16"/>
      <c r="GD21" s="13" t="str">
        <f>IF(COUNTIF(祝日一覧!$E$2:$E$142,GC21),"○",IF(GG21&lt;&gt;"","○",""))</f>
        <v/>
      </c>
      <c r="GE21" s="27"/>
      <c r="GF21" s="47" t="str">
        <f t="shared" si="54"/>
        <v/>
      </c>
      <c r="GG21" s="47"/>
      <c r="GH21" s="189"/>
      <c r="GI21" s="190"/>
      <c r="GJ21" s="45"/>
      <c r="GK21" s="209"/>
      <c r="GL21" s="244"/>
      <c r="GM21" s="29"/>
      <c r="GN21" s="9"/>
      <c r="GO21" s="140"/>
      <c r="GP21" s="16"/>
      <c r="GQ21" s="13" t="str">
        <f>IF(COUNTIF(祝日一覧!$E$2:$E$142,GP21),"○",IF(GT21&lt;&gt;"","○",""))</f>
        <v/>
      </c>
      <c r="GR21" s="27"/>
      <c r="GS21" s="47" t="str">
        <f t="shared" si="55"/>
        <v/>
      </c>
      <c r="GT21" s="47"/>
      <c r="GU21" s="189"/>
      <c r="GV21" s="190"/>
      <c r="GW21" s="45"/>
      <c r="GX21" s="209"/>
      <c r="GY21" s="244"/>
      <c r="GZ21" s="29"/>
      <c r="HA21" s="9"/>
      <c r="HB21" s="140" t="str">
        <f t="shared" si="1"/>
        <v/>
      </c>
      <c r="HC21" s="16" t="str">
        <f>IF(HC20="","",IF(HC20=【別紙３】!$G$36,"",IF(MONTH(HC20)=MONTH(HC20+1),HC20+1,"")))</f>
        <v/>
      </c>
      <c r="HD21" s="13" t="str">
        <f>IF(COUNTIF(祝日一覧!$E$2:$E$142,HC21),"○",IF(HG21&lt;&gt;"","○",""))</f>
        <v/>
      </c>
      <c r="HE21" s="27"/>
      <c r="HF21" s="47" t="str">
        <f t="shared" si="56"/>
        <v/>
      </c>
      <c r="HG21" s="47"/>
      <c r="HH21" s="189"/>
      <c r="HI21" s="190"/>
      <c r="HJ21" s="9"/>
      <c r="HK21" s="197"/>
      <c r="HL21" s="192"/>
      <c r="HM21" s="29"/>
      <c r="HN21" s="9"/>
      <c r="HO21" s="140"/>
      <c r="HP21" s="16"/>
      <c r="HQ21" s="13" t="str">
        <f>IF(COUNTIF(祝日一覧!$E$2:$E$142,HP21),"○",IF(HT21&lt;&gt;"","○",""))</f>
        <v/>
      </c>
      <c r="HR21" s="27"/>
      <c r="HS21" s="47" t="str">
        <f t="shared" si="57"/>
        <v/>
      </c>
      <c r="HT21" s="47"/>
      <c r="HU21" s="189"/>
      <c r="HV21" s="190"/>
      <c r="HW21" s="45"/>
      <c r="HX21" s="209"/>
      <c r="HY21" s="244"/>
      <c r="HZ21" s="29"/>
      <c r="IA21" s="9"/>
      <c r="IB21" s="140"/>
      <c r="IC21" s="16"/>
      <c r="ID21" s="13" t="str">
        <f>IF(COUNTIF(祝日一覧!$E$2:$E$142,IC21),"○",IF(IG21&lt;&gt;"","○",""))</f>
        <v/>
      </c>
      <c r="IE21" s="27"/>
      <c r="IF21" s="47" t="str">
        <f t="shared" si="58"/>
        <v/>
      </c>
      <c r="IG21" s="47"/>
      <c r="IH21" s="189"/>
      <c r="II21" s="190"/>
      <c r="IJ21" s="45"/>
      <c r="IK21" s="209"/>
      <c r="IL21" s="244"/>
      <c r="IM21" s="29"/>
      <c r="IN21" s="9"/>
      <c r="IO21" s="140"/>
      <c r="IP21" s="16"/>
      <c r="IQ21" s="13" t="str">
        <f>IF(COUNTIF(祝日一覧!$E$2:$E$142,IP21),"○",IF(IT21&lt;&gt;"","○",""))</f>
        <v/>
      </c>
      <c r="IR21" s="27"/>
      <c r="IS21" s="47" t="str">
        <f t="shared" si="59"/>
        <v/>
      </c>
      <c r="IT21" s="47"/>
      <c r="IU21" s="189"/>
      <c r="IV21" s="190"/>
      <c r="IW21" s="45"/>
      <c r="IX21" s="209"/>
      <c r="IY21" s="244"/>
      <c r="IZ21" s="29"/>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row>
    <row r="22" spans="1:507" ht="15.6" customHeight="1">
      <c r="A22" s="9"/>
      <c r="B22" s="140"/>
      <c r="C22" s="16"/>
      <c r="D22" s="13" t="str">
        <f>IF(COUNTIF(祝日一覧!$E$2:$E$142,C22),"○",IF(G22&lt;&gt;"","○",""))</f>
        <v/>
      </c>
      <c r="E22" s="27"/>
      <c r="F22" s="47" t="str">
        <f t="shared" si="40"/>
        <v/>
      </c>
      <c r="G22" s="47"/>
      <c r="H22" s="189"/>
      <c r="I22" s="190"/>
      <c r="J22" s="42"/>
      <c r="K22" s="238" t="s">
        <v>62</v>
      </c>
      <c r="L22" s="243"/>
      <c r="M22" s="9"/>
      <c r="N22" s="9"/>
      <c r="O22" s="140"/>
      <c r="P22" s="16"/>
      <c r="Q22" s="13" t="str">
        <f>IF(COUNTIF(祝日一覧!$E$2:$E$142,P22),"○",IF(T22&lt;&gt;"","○",""))</f>
        <v/>
      </c>
      <c r="R22" s="27"/>
      <c r="S22" s="47" t="str">
        <f t="shared" si="41"/>
        <v/>
      </c>
      <c r="T22" s="47"/>
      <c r="U22" s="189"/>
      <c r="V22" s="190"/>
      <c r="W22" s="42"/>
      <c r="X22" s="238" t="s">
        <v>62</v>
      </c>
      <c r="Y22" s="243"/>
      <c r="Z22" s="9"/>
      <c r="AA22" s="9"/>
      <c r="AB22" s="140"/>
      <c r="AC22" s="16"/>
      <c r="AD22" s="13" t="str">
        <f>IF(COUNTIF(祝日一覧!$E$2:$E$142,AC22),"○",IF(AG22&lt;&gt;"","○",""))</f>
        <v/>
      </c>
      <c r="AE22" s="27"/>
      <c r="AF22" s="47" t="str">
        <f t="shared" si="42"/>
        <v/>
      </c>
      <c r="AG22" s="47"/>
      <c r="AH22" s="189"/>
      <c r="AI22" s="190"/>
      <c r="AJ22" s="42"/>
      <c r="AK22" s="238" t="s">
        <v>62</v>
      </c>
      <c r="AL22" s="243"/>
      <c r="AM22" s="9"/>
      <c r="AN22" s="9"/>
      <c r="AO22" s="140"/>
      <c r="AP22" s="16"/>
      <c r="AQ22" s="13" t="str">
        <f>IF(COUNTIF(祝日一覧!$E$2:$E$142,AP22),"○",IF(AT22&lt;&gt;"","○",""))</f>
        <v/>
      </c>
      <c r="AR22" s="27"/>
      <c r="AS22" s="47" t="str">
        <f t="shared" si="43"/>
        <v/>
      </c>
      <c r="AT22" s="47"/>
      <c r="AU22" s="189"/>
      <c r="AV22" s="190"/>
      <c r="AW22" s="42"/>
      <c r="AX22" s="238" t="s">
        <v>62</v>
      </c>
      <c r="AY22" s="243"/>
      <c r="AZ22" s="9"/>
      <c r="BA22" s="9"/>
      <c r="BB22" s="140"/>
      <c r="BC22" s="16"/>
      <c r="BD22" s="13" t="str">
        <f>IF(COUNTIF(祝日一覧!$E$2:$E$142,BC22),"○",IF(BG22&lt;&gt;"","○",""))</f>
        <v/>
      </c>
      <c r="BE22" s="27"/>
      <c r="BF22" s="47" t="str">
        <f t="shared" si="44"/>
        <v/>
      </c>
      <c r="BG22" s="47"/>
      <c r="BH22" s="189"/>
      <c r="BI22" s="190"/>
      <c r="BJ22" s="42"/>
      <c r="BK22" s="238" t="s">
        <v>62</v>
      </c>
      <c r="BL22" s="243"/>
      <c r="BM22" s="9"/>
      <c r="BN22" s="9"/>
      <c r="BO22" s="15" t="str">
        <f t="shared" si="0"/>
        <v/>
      </c>
      <c r="BP22" s="16" t="str">
        <f>IF(BP21="","",IF(BP21=【別紙３】!$G$36,"",IF(MONTH(BP21)=MONTH(BP21+1),BP21+1,"")))</f>
        <v/>
      </c>
      <c r="BQ22" s="13" t="str">
        <f>IF(COUNTIF(祝日一覧!$E$2:$E$142,BP22),"○",IF(BT22&lt;&gt;"","○",""))</f>
        <v/>
      </c>
      <c r="BR22" s="27"/>
      <c r="BS22" s="47" t="str">
        <f t="shared" si="45"/>
        <v/>
      </c>
      <c r="BT22" s="47"/>
      <c r="BU22" s="189"/>
      <c r="BV22" s="190"/>
      <c r="BW22" s="9"/>
      <c r="BX22" s="215" t="s">
        <v>62</v>
      </c>
      <c r="BY22" s="191">
        <f>BL22+BY12</f>
        <v>0</v>
      </c>
      <c r="BZ22" s="9"/>
      <c r="CA22" s="9"/>
      <c r="CB22" s="140"/>
      <c r="CC22" s="16"/>
      <c r="CD22" s="13" t="str">
        <f>IF(COUNTIF(祝日一覧!$E$2:$E$142,CC22),"○",IF(CG22&lt;&gt;"","○",""))</f>
        <v/>
      </c>
      <c r="CE22" s="27"/>
      <c r="CF22" s="47" t="str">
        <f t="shared" si="46"/>
        <v/>
      </c>
      <c r="CG22" s="47"/>
      <c r="CH22" s="189"/>
      <c r="CI22" s="190"/>
      <c r="CJ22" s="42"/>
      <c r="CK22" s="238" t="s">
        <v>62</v>
      </c>
      <c r="CL22" s="243"/>
      <c r="CM22" s="9"/>
      <c r="CN22" s="9"/>
      <c r="CO22" s="140"/>
      <c r="CP22" s="16"/>
      <c r="CQ22" s="13" t="str">
        <f>IF(COUNTIF(祝日一覧!$E$2:$E$142,CP22),"○",IF(CT22&lt;&gt;"","○",""))</f>
        <v/>
      </c>
      <c r="CR22" s="27"/>
      <c r="CS22" s="47" t="str">
        <f t="shared" si="47"/>
        <v/>
      </c>
      <c r="CT22" s="47"/>
      <c r="CU22" s="189"/>
      <c r="CV22" s="190"/>
      <c r="CW22" s="42"/>
      <c r="CX22" s="238" t="s">
        <v>62</v>
      </c>
      <c r="CY22" s="243"/>
      <c r="CZ22" s="9"/>
      <c r="DA22" s="9"/>
      <c r="DB22" s="140"/>
      <c r="DC22" s="16"/>
      <c r="DD22" s="13" t="str">
        <f>IF(COUNTIF(祝日一覧!$E$2:$E$142,DC22),"○",IF(DG22&lt;&gt;"","○",""))</f>
        <v/>
      </c>
      <c r="DE22" s="27"/>
      <c r="DF22" s="47" t="str">
        <f t="shared" si="48"/>
        <v/>
      </c>
      <c r="DG22" s="47"/>
      <c r="DH22" s="189"/>
      <c r="DI22" s="190"/>
      <c r="DJ22" s="42"/>
      <c r="DK22" s="238" t="s">
        <v>62</v>
      </c>
      <c r="DL22" s="243"/>
      <c r="DM22" s="9"/>
      <c r="DN22" s="9"/>
      <c r="DO22" s="140"/>
      <c r="DP22" s="16"/>
      <c r="DQ22" s="13" t="str">
        <f>IF(COUNTIF(祝日一覧!$E$2:$E$142,DP22),"○",IF(DT22&lt;&gt;"","○",""))</f>
        <v/>
      </c>
      <c r="DR22" s="27"/>
      <c r="DS22" s="47" t="str">
        <f t="shared" si="49"/>
        <v/>
      </c>
      <c r="DT22" s="47"/>
      <c r="DU22" s="189"/>
      <c r="DV22" s="190"/>
      <c r="DW22" s="42"/>
      <c r="DX22" s="238" t="s">
        <v>62</v>
      </c>
      <c r="DY22" s="243"/>
      <c r="DZ22" s="9"/>
      <c r="EA22" s="9"/>
      <c r="EB22" s="140"/>
      <c r="EC22" s="16"/>
      <c r="ED22" s="13" t="str">
        <f>IF(COUNTIF(祝日一覧!$E$2:$E$142,EC22),"○",IF(EG22&lt;&gt;"","○",""))</f>
        <v/>
      </c>
      <c r="EE22" s="27"/>
      <c r="EF22" s="47" t="str">
        <f t="shared" si="50"/>
        <v/>
      </c>
      <c r="EG22" s="47"/>
      <c r="EH22" s="189"/>
      <c r="EI22" s="190"/>
      <c r="EJ22" s="42"/>
      <c r="EK22" s="238" t="s">
        <v>62</v>
      </c>
      <c r="EL22" s="243"/>
      <c r="EM22" s="9"/>
      <c r="EN22" s="9"/>
      <c r="EO22" s="140"/>
      <c r="EP22" s="16"/>
      <c r="EQ22" s="13" t="str">
        <f>IF(COUNTIF(祝日一覧!$E$2:$E$142,EP22),"○",IF(ET22&lt;&gt;"","○",""))</f>
        <v/>
      </c>
      <c r="ER22" s="27"/>
      <c r="ES22" s="47" t="str">
        <f t="shared" si="51"/>
        <v/>
      </c>
      <c r="ET22" s="47"/>
      <c r="EU22" s="189"/>
      <c r="EV22" s="190"/>
      <c r="EW22" s="42"/>
      <c r="EX22" s="238" t="s">
        <v>62</v>
      </c>
      <c r="EY22" s="243"/>
      <c r="EZ22" s="9"/>
      <c r="FA22" s="9"/>
      <c r="FB22" s="140"/>
      <c r="FC22" s="16"/>
      <c r="FD22" s="13" t="str">
        <f>IF(COUNTIF(祝日一覧!$E$2:$E$142,FC22),"○",IF(FG22&lt;&gt;"","○",""))</f>
        <v/>
      </c>
      <c r="FE22" s="27"/>
      <c r="FF22" s="47" t="str">
        <f t="shared" si="52"/>
        <v/>
      </c>
      <c r="FG22" s="47"/>
      <c r="FH22" s="189"/>
      <c r="FI22" s="190"/>
      <c r="FJ22" s="42"/>
      <c r="FK22" s="238" t="s">
        <v>62</v>
      </c>
      <c r="FL22" s="243"/>
      <c r="FM22" s="9"/>
      <c r="FN22" s="9"/>
      <c r="FO22" s="140"/>
      <c r="FP22" s="16"/>
      <c r="FQ22" s="13" t="str">
        <f>IF(COUNTIF(祝日一覧!$E$2:$E$142,FP22),"○",IF(FT22&lt;&gt;"","○",""))</f>
        <v/>
      </c>
      <c r="FR22" s="27"/>
      <c r="FS22" s="47" t="str">
        <f t="shared" si="53"/>
        <v/>
      </c>
      <c r="FT22" s="47"/>
      <c r="FU22" s="189"/>
      <c r="FV22" s="190"/>
      <c r="FW22" s="42"/>
      <c r="FX22" s="238" t="s">
        <v>62</v>
      </c>
      <c r="FY22" s="243"/>
      <c r="FZ22" s="9"/>
      <c r="GA22" s="9"/>
      <c r="GB22" s="140"/>
      <c r="GC22" s="16"/>
      <c r="GD22" s="13" t="str">
        <f>IF(COUNTIF(祝日一覧!$E$2:$E$142,GC22),"○",IF(GG22&lt;&gt;"","○",""))</f>
        <v/>
      </c>
      <c r="GE22" s="27"/>
      <c r="GF22" s="47" t="str">
        <f t="shared" si="54"/>
        <v/>
      </c>
      <c r="GG22" s="47"/>
      <c r="GH22" s="189"/>
      <c r="GI22" s="190"/>
      <c r="GJ22" s="42"/>
      <c r="GK22" s="238" t="s">
        <v>62</v>
      </c>
      <c r="GL22" s="243"/>
      <c r="GM22" s="9"/>
      <c r="GN22" s="9"/>
      <c r="GO22" s="140"/>
      <c r="GP22" s="16"/>
      <c r="GQ22" s="13" t="str">
        <f>IF(COUNTIF(祝日一覧!$E$2:$E$142,GP22),"○",IF(GT22&lt;&gt;"","○",""))</f>
        <v/>
      </c>
      <c r="GR22" s="27"/>
      <c r="GS22" s="47" t="str">
        <f t="shared" si="55"/>
        <v/>
      </c>
      <c r="GT22" s="47"/>
      <c r="GU22" s="189"/>
      <c r="GV22" s="190"/>
      <c r="GW22" s="42"/>
      <c r="GX22" s="238" t="s">
        <v>62</v>
      </c>
      <c r="GY22" s="243"/>
      <c r="GZ22" s="9"/>
      <c r="HA22" s="9"/>
      <c r="HB22" s="140" t="str">
        <f t="shared" si="1"/>
        <v/>
      </c>
      <c r="HC22" s="16" t="str">
        <f>IF(HC21="","",IF(HC21=【別紙３】!$G$36,"",IF(MONTH(HC21)=MONTH(HC21+1),HC21+1,"")))</f>
        <v/>
      </c>
      <c r="HD22" s="13" t="str">
        <f>IF(COUNTIF(祝日一覧!$E$2:$E$142,HC22),"○",IF(HG22&lt;&gt;"","○",""))</f>
        <v/>
      </c>
      <c r="HE22" s="27"/>
      <c r="HF22" s="47" t="str">
        <f t="shared" si="56"/>
        <v/>
      </c>
      <c r="HG22" s="47"/>
      <c r="HH22" s="189"/>
      <c r="HI22" s="190"/>
      <c r="HJ22" s="9"/>
      <c r="HK22" s="198" t="s">
        <v>62</v>
      </c>
      <c r="HL22" s="191">
        <f>GY22+HL12</f>
        <v>0</v>
      </c>
      <c r="HM22" s="9"/>
      <c r="HN22" s="9"/>
      <c r="HO22" s="140"/>
      <c r="HP22" s="16"/>
      <c r="HQ22" s="13" t="str">
        <f>IF(COUNTIF(祝日一覧!$E$2:$E$142,HP22),"○",IF(HT22&lt;&gt;"","○",""))</f>
        <v/>
      </c>
      <c r="HR22" s="27"/>
      <c r="HS22" s="47" t="str">
        <f t="shared" si="57"/>
        <v/>
      </c>
      <c r="HT22" s="47"/>
      <c r="HU22" s="189"/>
      <c r="HV22" s="190"/>
      <c r="HW22" s="42"/>
      <c r="HX22" s="238" t="s">
        <v>62</v>
      </c>
      <c r="HY22" s="243"/>
      <c r="HZ22" s="9"/>
      <c r="IA22" s="9"/>
      <c r="IB22" s="140"/>
      <c r="IC22" s="16"/>
      <c r="ID22" s="13" t="str">
        <f>IF(COUNTIF(祝日一覧!$E$2:$E$142,IC22),"○",IF(IG22&lt;&gt;"","○",""))</f>
        <v/>
      </c>
      <c r="IE22" s="27"/>
      <c r="IF22" s="47" t="str">
        <f t="shared" si="58"/>
        <v/>
      </c>
      <c r="IG22" s="47"/>
      <c r="IH22" s="189"/>
      <c r="II22" s="190"/>
      <c r="IJ22" s="42"/>
      <c r="IK22" s="238" t="s">
        <v>62</v>
      </c>
      <c r="IL22" s="243"/>
      <c r="IM22" s="9"/>
      <c r="IN22" s="9"/>
      <c r="IO22" s="140"/>
      <c r="IP22" s="16"/>
      <c r="IQ22" s="13" t="str">
        <f>IF(COUNTIF(祝日一覧!$E$2:$E$142,IP22),"○",IF(IT22&lt;&gt;"","○",""))</f>
        <v/>
      </c>
      <c r="IR22" s="27"/>
      <c r="IS22" s="47" t="str">
        <f t="shared" si="59"/>
        <v/>
      </c>
      <c r="IT22" s="47"/>
      <c r="IU22" s="189"/>
      <c r="IV22" s="190"/>
      <c r="IW22" s="42"/>
      <c r="IX22" s="238" t="s">
        <v>62</v>
      </c>
      <c r="IY22" s="243"/>
      <c r="IZ22" s="9"/>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row>
    <row r="23" spans="1:507" ht="15.6" customHeight="1">
      <c r="A23" s="139"/>
      <c r="B23" s="140"/>
      <c r="C23" s="16"/>
      <c r="D23" s="13" t="str">
        <f>IF(COUNTIF(祝日一覧!$E$2:$E$142,C23),"○",IF(G23&lt;&gt;"","○",""))</f>
        <v/>
      </c>
      <c r="E23" s="27"/>
      <c r="F23" s="47" t="str">
        <f t="shared" si="40"/>
        <v/>
      </c>
      <c r="G23" s="47"/>
      <c r="H23" s="189"/>
      <c r="I23" s="190"/>
      <c r="J23" s="42"/>
      <c r="K23" s="239"/>
      <c r="L23" s="244"/>
      <c r="M23" s="9"/>
      <c r="N23" s="139"/>
      <c r="O23" s="140"/>
      <c r="P23" s="16"/>
      <c r="Q23" s="13" t="str">
        <f>IF(COUNTIF(祝日一覧!$E$2:$E$142,P23),"○",IF(T23&lt;&gt;"","○",""))</f>
        <v/>
      </c>
      <c r="R23" s="27"/>
      <c r="S23" s="47" t="str">
        <f t="shared" si="41"/>
        <v/>
      </c>
      <c r="T23" s="47"/>
      <c r="U23" s="189"/>
      <c r="V23" s="190"/>
      <c r="W23" s="42"/>
      <c r="X23" s="239"/>
      <c r="Y23" s="244"/>
      <c r="Z23" s="9"/>
      <c r="AA23" s="139"/>
      <c r="AB23" s="140"/>
      <c r="AC23" s="16"/>
      <c r="AD23" s="13" t="str">
        <f>IF(COUNTIF(祝日一覧!$E$2:$E$142,AC23),"○",IF(AG23&lt;&gt;"","○",""))</f>
        <v/>
      </c>
      <c r="AE23" s="27"/>
      <c r="AF23" s="47" t="str">
        <f t="shared" si="42"/>
        <v/>
      </c>
      <c r="AG23" s="47"/>
      <c r="AH23" s="189"/>
      <c r="AI23" s="190"/>
      <c r="AJ23" s="42"/>
      <c r="AK23" s="239"/>
      <c r="AL23" s="244"/>
      <c r="AM23" s="9"/>
      <c r="AN23" s="139"/>
      <c r="AO23" s="140"/>
      <c r="AP23" s="16"/>
      <c r="AQ23" s="13" t="str">
        <f>IF(COUNTIF(祝日一覧!$E$2:$E$142,AP23),"○",IF(AT23&lt;&gt;"","○",""))</f>
        <v/>
      </c>
      <c r="AR23" s="27"/>
      <c r="AS23" s="47" t="str">
        <f t="shared" si="43"/>
        <v/>
      </c>
      <c r="AT23" s="47"/>
      <c r="AU23" s="189"/>
      <c r="AV23" s="190"/>
      <c r="AW23" s="42"/>
      <c r="AX23" s="239"/>
      <c r="AY23" s="244"/>
      <c r="AZ23" s="9"/>
      <c r="BA23" s="139"/>
      <c r="BB23" s="140"/>
      <c r="BC23" s="16"/>
      <c r="BD23" s="13" t="str">
        <f>IF(COUNTIF(祝日一覧!$E$2:$E$142,BC23),"○",IF(BG23&lt;&gt;"","○",""))</f>
        <v/>
      </c>
      <c r="BE23" s="27"/>
      <c r="BF23" s="47" t="str">
        <f t="shared" si="44"/>
        <v/>
      </c>
      <c r="BG23" s="47"/>
      <c r="BH23" s="189"/>
      <c r="BI23" s="190"/>
      <c r="BJ23" s="42"/>
      <c r="BK23" s="239"/>
      <c r="BL23" s="244"/>
      <c r="BM23" s="9"/>
      <c r="BN23" s="17"/>
      <c r="BO23" s="15" t="str">
        <f t="shared" si="0"/>
        <v/>
      </c>
      <c r="BP23" s="16" t="str">
        <f>IF(BP22="","",IF(BP22=【別紙３】!$G$36,"",IF(MONTH(BP22)=MONTH(BP22+1),BP22+1,"")))</f>
        <v/>
      </c>
      <c r="BQ23" s="13" t="str">
        <f>IF(COUNTIF(祝日一覧!$E$2:$E$142,BP23),"○",IF(BT23&lt;&gt;"","○",""))</f>
        <v/>
      </c>
      <c r="BR23" s="27"/>
      <c r="BS23" s="47" t="str">
        <f t="shared" si="45"/>
        <v/>
      </c>
      <c r="BT23" s="47"/>
      <c r="BU23" s="189"/>
      <c r="BV23" s="190"/>
      <c r="BW23" s="9"/>
      <c r="BX23" s="209"/>
      <c r="BY23" s="192"/>
      <c r="BZ23" s="9"/>
      <c r="CA23" s="139"/>
      <c r="CB23" s="140"/>
      <c r="CC23" s="16"/>
      <c r="CD23" s="13" t="str">
        <f>IF(COUNTIF(祝日一覧!$E$2:$E$142,CC23),"○",IF(CG23&lt;&gt;"","○",""))</f>
        <v/>
      </c>
      <c r="CE23" s="27"/>
      <c r="CF23" s="47" t="str">
        <f t="shared" si="46"/>
        <v/>
      </c>
      <c r="CG23" s="47"/>
      <c r="CH23" s="189"/>
      <c r="CI23" s="190"/>
      <c r="CJ23" s="42"/>
      <c r="CK23" s="239"/>
      <c r="CL23" s="244"/>
      <c r="CM23" s="9"/>
      <c r="CN23" s="139"/>
      <c r="CO23" s="140"/>
      <c r="CP23" s="16"/>
      <c r="CQ23" s="13" t="str">
        <f>IF(COUNTIF(祝日一覧!$E$2:$E$142,CP23),"○",IF(CT23&lt;&gt;"","○",""))</f>
        <v/>
      </c>
      <c r="CR23" s="27"/>
      <c r="CS23" s="47" t="str">
        <f t="shared" si="47"/>
        <v/>
      </c>
      <c r="CT23" s="47"/>
      <c r="CU23" s="189"/>
      <c r="CV23" s="190"/>
      <c r="CW23" s="42"/>
      <c r="CX23" s="239"/>
      <c r="CY23" s="244"/>
      <c r="CZ23" s="9"/>
      <c r="DA23" s="139"/>
      <c r="DB23" s="140"/>
      <c r="DC23" s="16"/>
      <c r="DD23" s="13" t="str">
        <f>IF(COUNTIF(祝日一覧!$E$2:$E$142,DC23),"○",IF(DG23&lt;&gt;"","○",""))</f>
        <v/>
      </c>
      <c r="DE23" s="27"/>
      <c r="DF23" s="47" t="str">
        <f t="shared" si="48"/>
        <v/>
      </c>
      <c r="DG23" s="47"/>
      <c r="DH23" s="189"/>
      <c r="DI23" s="190"/>
      <c r="DJ23" s="42"/>
      <c r="DK23" s="239"/>
      <c r="DL23" s="244"/>
      <c r="DM23" s="9"/>
      <c r="DN23" s="139"/>
      <c r="DO23" s="140"/>
      <c r="DP23" s="16"/>
      <c r="DQ23" s="13" t="str">
        <f>IF(COUNTIF(祝日一覧!$E$2:$E$142,DP23),"○",IF(DT23&lt;&gt;"","○",""))</f>
        <v/>
      </c>
      <c r="DR23" s="27"/>
      <c r="DS23" s="47" t="str">
        <f t="shared" si="49"/>
        <v/>
      </c>
      <c r="DT23" s="47"/>
      <c r="DU23" s="189"/>
      <c r="DV23" s="190"/>
      <c r="DW23" s="42"/>
      <c r="DX23" s="239"/>
      <c r="DY23" s="244"/>
      <c r="DZ23" s="9"/>
      <c r="EA23" s="139"/>
      <c r="EB23" s="140"/>
      <c r="EC23" s="16"/>
      <c r="ED23" s="13" t="str">
        <f>IF(COUNTIF(祝日一覧!$E$2:$E$142,EC23),"○",IF(EG23&lt;&gt;"","○",""))</f>
        <v/>
      </c>
      <c r="EE23" s="27"/>
      <c r="EF23" s="47" t="str">
        <f t="shared" si="50"/>
        <v/>
      </c>
      <c r="EG23" s="47"/>
      <c r="EH23" s="189"/>
      <c r="EI23" s="190"/>
      <c r="EJ23" s="42"/>
      <c r="EK23" s="239"/>
      <c r="EL23" s="244"/>
      <c r="EM23" s="9"/>
      <c r="EN23" s="139"/>
      <c r="EO23" s="140"/>
      <c r="EP23" s="16"/>
      <c r="EQ23" s="13" t="str">
        <f>IF(COUNTIF(祝日一覧!$E$2:$E$142,EP23),"○",IF(ET23&lt;&gt;"","○",""))</f>
        <v/>
      </c>
      <c r="ER23" s="27"/>
      <c r="ES23" s="47" t="str">
        <f t="shared" si="51"/>
        <v/>
      </c>
      <c r="ET23" s="47"/>
      <c r="EU23" s="189"/>
      <c r="EV23" s="190"/>
      <c r="EW23" s="42"/>
      <c r="EX23" s="239"/>
      <c r="EY23" s="244"/>
      <c r="EZ23" s="9"/>
      <c r="FA23" s="139"/>
      <c r="FB23" s="140"/>
      <c r="FC23" s="16"/>
      <c r="FD23" s="13" t="str">
        <f>IF(COUNTIF(祝日一覧!$E$2:$E$142,FC23),"○",IF(FG23&lt;&gt;"","○",""))</f>
        <v/>
      </c>
      <c r="FE23" s="27"/>
      <c r="FF23" s="47" t="str">
        <f t="shared" si="52"/>
        <v/>
      </c>
      <c r="FG23" s="47"/>
      <c r="FH23" s="189"/>
      <c r="FI23" s="190"/>
      <c r="FJ23" s="42"/>
      <c r="FK23" s="239"/>
      <c r="FL23" s="244"/>
      <c r="FM23" s="9"/>
      <c r="FN23" s="139"/>
      <c r="FO23" s="140"/>
      <c r="FP23" s="16"/>
      <c r="FQ23" s="13" t="str">
        <f>IF(COUNTIF(祝日一覧!$E$2:$E$142,FP23),"○",IF(FT23&lt;&gt;"","○",""))</f>
        <v/>
      </c>
      <c r="FR23" s="27"/>
      <c r="FS23" s="47" t="str">
        <f t="shared" si="53"/>
        <v/>
      </c>
      <c r="FT23" s="47"/>
      <c r="FU23" s="189"/>
      <c r="FV23" s="190"/>
      <c r="FW23" s="42"/>
      <c r="FX23" s="239"/>
      <c r="FY23" s="244"/>
      <c r="FZ23" s="9"/>
      <c r="GA23" s="139"/>
      <c r="GB23" s="140"/>
      <c r="GC23" s="16"/>
      <c r="GD23" s="13" t="str">
        <f>IF(COUNTIF(祝日一覧!$E$2:$E$142,GC23),"○",IF(GG23&lt;&gt;"","○",""))</f>
        <v/>
      </c>
      <c r="GE23" s="27"/>
      <c r="GF23" s="47" t="str">
        <f t="shared" si="54"/>
        <v/>
      </c>
      <c r="GG23" s="47"/>
      <c r="GH23" s="189"/>
      <c r="GI23" s="190"/>
      <c r="GJ23" s="42"/>
      <c r="GK23" s="239"/>
      <c r="GL23" s="244"/>
      <c r="GM23" s="9"/>
      <c r="GN23" s="139"/>
      <c r="GO23" s="140"/>
      <c r="GP23" s="16"/>
      <c r="GQ23" s="13" t="str">
        <f>IF(COUNTIF(祝日一覧!$E$2:$E$142,GP23),"○",IF(GT23&lt;&gt;"","○",""))</f>
        <v/>
      </c>
      <c r="GR23" s="27"/>
      <c r="GS23" s="47" t="str">
        <f t="shared" si="55"/>
        <v/>
      </c>
      <c r="GT23" s="47"/>
      <c r="GU23" s="189"/>
      <c r="GV23" s="190"/>
      <c r="GW23" s="42"/>
      <c r="GX23" s="239"/>
      <c r="GY23" s="244"/>
      <c r="GZ23" s="9"/>
      <c r="HA23" s="139"/>
      <c r="HB23" s="140" t="str">
        <f t="shared" si="1"/>
        <v/>
      </c>
      <c r="HC23" s="16" t="str">
        <f>IF(HC22="","",IF(HC22=【別紙３】!$G$36,"",IF(MONTH(HC22)=MONTH(HC22+1),HC22+1,"")))</f>
        <v/>
      </c>
      <c r="HD23" s="13" t="str">
        <f>IF(COUNTIF(祝日一覧!$E$2:$E$142,HC23),"○",IF(HG23&lt;&gt;"","○",""))</f>
        <v/>
      </c>
      <c r="HE23" s="27"/>
      <c r="HF23" s="47" t="str">
        <f t="shared" si="56"/>
        <v/>
      </c>
      <c r="HG23" s="47"/>
      <c r="HH23" s="189"/>
      <c r="HI23" s="190"/>
      <c r="HJ23" s="9"/>
      <c r="HK23" s="203"/>
      <c r="HL23" s="192"/>
      <c r="HM23" s="9"/>
      <c r="HN23" s="139"/>
      <c r="HO23" s="140"/>
      <c r="HP23" s="16"/>
      <c r="HQ23" s="13" t="str">
        <f>IF(COUNTIF(祝日一覧!$E$2:$E$142,HP23),"○",IF(HT23&lt;&gt;"","○",""))</f>
        <v/>
      </c>
      <c r="HR23" s="27"/>
      <c r="HS23" s="47" t="str">
        <f t="shared" si="57"/>
        <v/>
      </c>
      <c r="HT23" s="47"/>
      <c r="HU23" s="189"/>
      <c r="HV23" s="190"/>
      <c r="HW23" s="42"/>
      <c r="HX23" s="239"/>
      <c r="HY23" s="244"/>
      <c r="HZ23" s="9"/>
      <c r="IA23" s="139"/>
      <c r="IB23" s="140"/>
      <c r="IC23" s="16"/>
      <c r="ID23" s="13" t="str">
        <f>IF(COUNTIF(祝日一覧!$E$2:$E$142,IC23),"○",IF(IG23&lt;&gt;"","○",""))</f>
        <v/>
      </c>
      <c r="IE23" s="27"/>
      <c r="IF23" s="47" t="str">
        <f t="shared" si="58"/>
        <v/>
      </c>
      <c r="IG23" s="47"/>
      <c r="IH23" s="189"/>
      <c r="II23" s="190"/>
      <c r="IJ23" s="42"/>
      <c r="IK23" s="239"/>
      <c r="IL23" s="244"/>
      <c r="IM23" s="9"/>
      <c r="IN23" s="139"/>
      <c r="IO23" s="140"/>
      <c r="IP23" s="16"/>
      <c r="IQ23" s="13" t="str">
        <f>IF(COUNTIF(祝日一覧!$E$2:$E$142,IP23),"○",IF(IT23&lt;&gt;"","○",""))</f>
        <v/>
      </c>
      <c r="IR23" s="27"/>
      <c r="IS23" s="47" t="str">
        <f t="shared" si="59"/>
        <v/>
      </c>
      <c r="IT23" s="47"/>
      <c r="IU23" s="189"/>
      <c r="IV23" s="190"/>
      <c r="IW23" s="42"/>
      <c r="IX23" s="239"/>
      <c r="IY23" s="244"/>
      <c r="IZ23" s="9"/>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row>
    <row r="24" spans="1:507" ht="15.6" customHeight="1">
      <c r="A24" s="139"/>
      <c r="B24" s="140"/>
      <c r="C24" s="16"/>
      <c r="D24" s="13" t="str">
        <f>IF(COUNTIF(祝日一覧!$E$2:$E$142,C24),"○",IF(G24&lt;&gt;"","○",""))</f>
        <v/>
      </c>
      <c r="E24" s="27"/>
      <c r="F24" s="47" t="str">
        <f t="shared" si="40"/>
        <v/>
      </c>
      <c r="G24" s="47"/>
      <c r="H24" s="189"/>
      <c r="I24" s="190"/>
      <c r="J24" s="42"/>
      <c r="K24" s="239" t="s">
        <v>61</v>
      </c>
      <c r="L24" s="245"/>
      <c r="M24" s="9"/>
      <c r="N24" s="139"/>
      <c r="O24" s="140"/>
      <c r="P24" s="16"/>
      <c r="Q24" s="13" t="str">
        <f>IF(COUNTIF(祝日一覧!$E$2:$E$142,P24),"○",IF(T24&lt;&gt;"","○",""))</f>
        <v/>
      </c>
      <c r="R24" s="27"/>
      <c r="S24" s="47" t="str">
        <f t="shared" si="41"/>
        <v/>
      </c>
      <c r="T24" s="47"/>
      <c r="U24" s="189"/>
      <c r="V24" s="190"/>
      <c r="W24" s="42"/>
      <c r="X24" s="239" t="s">
        <v>61</v>
      </c>
      <c r="Y24" s="245"/>
      <c r="Z24" s="9"/>
      <c r="AA24" s="139"/>
      <c r="AB24" s="140"/>
      <c r="AC24" s="16"/>
      <c r="AD24" s="13" t="str">
        <f>IF(COUNTIF(祝日一覧!$E$2:$E$142,AC24),"○",IF(AG24&lt;&gt;"","○",""))</f>
        <v/>
      </c>
      <c r="AE24" s="27"/>
      <c r="AF24" s="47" t="str">
        <f t="shared" si="42"/>
        <v/>
      </c>
      <c r="AG24" s="47"/>
      <c r="AH24" s="189"/>
      <c r="AI24" s="190"/>
      <c r="AJ24" s="42"/>
      <c r="AK24" s="239" t="s">
        <v>61</v>
      </c>
      <c r="AL24" s="245"/>
      <c r="AM24" s="9"/>
      <c r="AN24" s="139"/>
      <c r="AO24" s="140"/>
      <c r="AP24" s="16"/>
      <c r="AQ24" s="13" t="str">
        <f>IF(COUNTIF(祝日一覧!$E$2:$E$142,AP24),"○",IF(AT24&lt;&gt;"","○",""))</f>
        <v/>
      </c>
      <c r="AR24" s="27"/>
      <c r="AS24" s="47" t="str">
        <f t="shared" si="43"/>
        <v/>
      </c>
      <c r="AT24" s="47"/>
      <c r="AU24" s="189"/>
      <c r="AV24" s="190"/>
      <c r="AW24" s="42"/>
      <c r="AX24" s="239" t="s">
        <v>61</v>
      </c>
      <c r="AY24" s="245"/>
      <c r="AZ24" s="9"/>
      <c r="BA24" s="139"/>
      <c r="BB24" s="140"/>
      <c r="BC24" s="16"/>
      <c r="BD24" s="13" t="str">
        <f>IF(COUNTIF(祝日一覧!$E$2:$E$142,BC24),"○",IF(BG24&lt;&gt;"","○",""))</f>
        <v/>
      </c>
      <c r="BE24" s="27"/>
      <c r="BF24" s="47" t="str">
        <f t="shared" si="44"/>
        <v/>
      </c>
      <c r="BG24" s="47"/>
      <c r="BH24" s="189"/>
      <c r="BI24" s="190"/>
      <c r="BJ24" s="42"/>
      <c r="BK24" s="239" t="s">
        <v>61</v>
      </c>
      <c r="BL24" s="245"/>
      <c r="BM24" s="9"/>
      <c r="BN24" s="17"/>
      <c r="BO24" s="15" t="str">
        <f t="shared" si="0"/>
        <v/>
      </c>
      <c r="BP24" s="16" t="str">
        <f>IF(BP23="","",IF(BP23=【別紙３】!$G$36,"",IF(MONTH(BP23)=MONTH(BP23+1),BP23+1,"")))</f>
        <v/>
      </c>
      <c r="BQ24" s="13" t="str">
        <f>IF(COUNTIF(祝日一覧!$E$2:$E$142,BP24),"○",IF(BT24&lt;&gt;"","○",""))</f>
        <v/>
      </c>
      <c r="BR24" s="27"/>
      <c r="BS24" s="47" t="str">
        <f t="shared" si="45"/>
        <v/>
      </c>
      <c r="BT24" s="47"/>
      <c r="BU24" s="189"/>
      <c r="BV24" s="190"/>
      <c r="BW24" s="9"/>
      <c r="BX24" s="209" t="s">
        <v>61</v>
      </c>
      <c r="BY24" s="195" t="e">
        <f>BY22/BY20</f>
        <v>#DIV/0!</v>
      </c>
      <c r="BZ24" s="9"/>
      <c r="CA24" s="139"/>
      <c r="CB24" s="140"/>
      <c r="CC24" s="16"/>
      <c r="CD24" s="13" t="str">
        <f>IF(COUNTIF(祝日一覧!$E$2:$E$142,CC24),"○",IF(CG24&lt;&gt;"","○",""))</f>
        <v/>
      </c>
      <c r="CE24" s="27"/>
      <c r="CF24" s="47" t="str">
        <f t="shared" si="46"/>
        <v/>
      </c>
      <c r="CG24" s="47"/>
      <c r="CH24" s="189"/>
      <c r="CI24" s="190"/>
      <c r="CJ24" s="42"/>
      <c r="CK24" s="239" t="s">
        <v>61</v>
      </c>
      <c r="CL24" s="245"/>
      <c r="CM24" s="9"/>
      <c r="CN24" s="139"/>
      <c r="CO24" s="140"/>
      <c r="CP24" s="16"/>
      <c r="CQ24" s="13" t="str">
        <f>IF(COUNTIF(祝日一覧!$E$2:$E$142,CP24),"○",IF(CT24&lt;&gt;"","○",""))</f>
        <v/>
      </c>
      <c r="CR24" s="27"/>
      <c r="CS24" s="47" t="str">
        <f t="shared" si="47"/>
        <v/>
      </c>
      <c r="CT24" s="47"/>
      <c r="CU24" s="189"/>
      <c r="CV24" s="190"/>
      <c r="CW24" s="42"/>
      <c r="CX24" s="239" t="s">
        <v>61</v>
      </c>
      <c r="CY24" s="245"/>
      <c r="CZ24" s="9"/>
      <c r="DA24" s="139"/>
      <c r="DB24" s="140"/>
      <c r="DC24" s="16"/>
      <c r="DD24" s="13" t="str">
        <f>IF(COUNTIF(祝日一覧!$E$2:$E$142,DC24),"○",IF(DG24&lt;&gt;"","○",""))</f>
        <v/>
      </c>
      <c r="DE24" s="27"/>
      <c r="DF24" s="47" t="str">
        <f t="shared" si="48"/>
        <v/>
      </c>
      <c r="DG24" s="47"/>
      <c r="DH24" s="189"/>
      <c r="DI24" s="190"/>
      <c r="DJ24" s="42"/>
      <c r="DK24" s="239" t="s">
        <v>61</v>
      </c>
      <c r="DL24" s="245"/>
      <c r="DM24" s="9"/>
      <c r="DN24" s="139"/>
      <c r="DO24" s="140"/>
      <c r="DP24" s="16"/>
      <c r="DQ24" s="13" t="str">
        <f>IF(COUNTIF(祝日一覧!$E$2:$E$142,DP24),"○",IF(DT24&lt;&gt;"","○",""))</f>
        <v/>
      </c>
      <c r="DR24" s="27"/>
      <c r="DS24" s="47" t="str">
        <f t="shared" si="49"/>
        <v/>
      </c>
      <c r="DT24" s="47"/>
      <c r="DU24" s="189"/>
      <c r="DV24" s="190"/>
      <c r="DW24" s="42"/>
      <c r="DX24" s="239" t="s">
        <v>61</v>
      </c>
      <c r="DY24" s="245"/>
      <c r="DZ24" s="9"/>
      <c r="EA24" s="139"/>
      <c r="EB24" s="140"/>
      <c r="EC24" s="16"/>
      <c r="ED24" s="13" t="str">
        <f>IF(COUNTIF(祝日一覧!$E$2:$E$142,EC24),"○",IF(EG24&lt;&gt;"","○",""))</f>
        <v/>
      </c>
      <c r="EE24" s="27"/>
      <c r="EF24" s="47" t="str">
        <f t="shared" si="50"/>
        <v/>
      </c>
      <c r="EG24" s="47"/>
      <c r="EH24" s="189"/>
      <c r="EI24" s="190"/>
      <c r="EJ24" s="42"/>
      <c r="EK24" s="239" t="s">
        <v>61</v>
      </c>
      <c r="EL24" s="245"/>
      <c r="EM24" s="9"/>
      <c r="EN24" s="139"/>
      <c r="EO24" s="140"/>
      <c r="EP24" s="16"/>
      <c r="EQ24" s="13" t="str">
        <f>IF(COUNTIF(祝日一覧!$E$2:$E$142,EP24),"○",IF(ET24&lt;&gt;"","○",""))</f>
        <v/>
      </c>
      <c r="ER24" s="27"/>
      <c r="ES24" s="47" t="str">
        <f t="shared" si="51"/>
        <v/>
      </c>
      <c r="ET24" s="47"/>
      <c r="EU24" s="189"/>
      <c r="EV24" s="190"/>
      <c r="EW24" s="42"/>
      <c r="EX24" s="239" t="s">
        <v>61</v>
      </c>
      <c r="EY24" s="245"/>
      <c r="EZ24" s="9"/>
      <c r="FA24" s="139"/>
      <c r="FB24" s="140"/>
      <c r="FC24" s="16"/>
      <c r="FD24" s="13" t="str">
        <f>IF(COUNTIF(祝日一覧!$E$2:$E$142,FC24),"○",IF(FG24&lt;&gt;"","○",""))</f>
        <v/>
      </c>
      <c r="FE24" s="27"/>
      <c r="FF24" s="47" t="str">
        <f t="shared" si="52"/>
        <v/>
      </c>
      <c r="FG24" s="47"/>
      <c r="FH24" s="189"/>
      <c r="FI24" s="190"/>
      <c r="FJ24" s="42"/>
      <c r="FK24" s="239" t="s">
        <v>61</v>
      </c>
      <c r="FL24" s="245"/>
      <c r="FM24" s="9"/>
      <c r="FN24" s="139"/>
      <c r="FO24" s="140"/>
      <c r="FP24" s="16"/>
      <c r="FQ24" s="13" t="str">
        <f>IF(COUNTIF(祝日一覧!$E$2:$E$142,FP24),"○",IF(FT24&lt;&gt;"","○",""))</f>
        <v/>
      </c>
      <c r="FR24" s="27"/>
      <c r="FS24" s="47" t="str">
        <f t="shared" si="53"/>
        <v/>
      </c>
      <c r="FT24" s="47"/>
      <c r="FU24" s="189"/>
      <c r="FV24" s="190"/>
      <c r="FW24" s="42"/>
      <c r="FX24" s="239" t="s">
        <v>61</v>
      </c>
      <c r="FY24" s="245"/>
      <c r="FZ24" s="9"/>
      <c r="GA24" s="139"/>
      <c r="GB24" s="140"/>
      <c r="GC24" s="16"/>
      <c r="GD24" s="13" t="str">
        <f>IF(COUNTIF(祝日一覧!$E$2:$E$142,GC24),"○",IF(GG24&lt;&gt;"","○",""))</f>
        <v/>
      </c>
      <c r="GE24" s="27"/>
      <c r="GF24" s="47" t="str">
        <f t="shared" si="54"/>
        <v/>
      </c>
      <c r="GG24" s="47"/>
      <c r="GH24" s="189"/>
      <c r="GI24" s="190"/>
      <c r="GJ24" s="42"/>
      <c r="GK24" s="239" t="s">
        <v>61</v>
      </c>
      <c r="GL24" s="245"/>
      <c r="GM24" s="9"/>
      <c r="GN24" s="139"/>
      <c r="GO24" s="140"/>
      <c r="GP24" s="16"/>
      <c r="GQ24" s="13" t="str">
        <f>IF(COUNTIF(祝日一覧!$E$2:$E$142,GP24),"○",IF(GT24&lt;&gt;"","○",""))</f>
        <v/>
      </c>
      <c r="GR24" s="27"/>
      <c r="GS24" s="47" t="str">
        <f t="shared" si="55"/>
        <v/>
      </c>
      <c r="GT24" s="47"/>
      <c r="GU24" s="189"/>
      <c r="GV24" s="190"/>
      <c r="GW24" s="42"/>
      <c r="GX24" s="239" t="s">
        <v>61</v>
      </c>
      <c r="GY24" s="245"/>
      <c r="GZ24" s="9"/>
      <c r="HA24" s="139"/>
      <c r="HB24" s="140" t="str">
        <f t="shared" si="1"/>
        <v/>
      </c>
      <c r="HC24" s="16" t="str">
        <f>IF(HC23="","",IF(HC23=【別紙３】!$G$36,"",IF(MONTH(HC23)=MONTH(HC23+1),HC23+1,"")))</f>
        <v/>
      </c>
      <c r="HD24" s="13" t="str">
        <f>IF(COUNTIF(祝日一覧!$E$2:$E$142,HC24),"○",IF(HG24&lt;&gt;"","○",""))</f>
        <v/>
      </c>
      <c r="HE24" s="27"/>
      <c r="HF24" s="47" t="str">
        <f t="shared" si="56"/>
        <v/>
      </c>
      <c r="HG24" s="47"/>
      <c r="HH24" s="189"/>
      <c r="HI24" s="190"/>
      <c r="HJ24" s="9"/>
      <c r="HK24" s="193" t="s">
        <v>61</v>
      </c>
      <c r="HL24" s="195" t="e">
        <f>HL22/HL20</f>
        <v>#DIV/0!</v>
      </c>
      <c r="HM24" s="9"/>
      <c r="HN24" s="139"/>
      <c r="HO24" s="140"/>
      <c r="HP24" s="16"/>
      <c r="HQ24" s="13" t="str">
        <f>IF(COUNTIF(祝日一覧!$E$2:$E$142,HP24),"○",IF(HT24&lt;&gt;"","○",""))</f>
        <v/>
      </c>
      <c r="HR24" s="27"/>
      <c r="HS24" s="47" t="str">
        <f t="shared" si="57"/>
        <v/>
      </c>
      <c r="HT24" s="47"/>
      <c r="HU24" s="189"/>
      <c r="HV24" s="190"/>
      <c r="HW24" s="42"/>
      <c r="HX24" s="239" t="s">
        <v>61</v>
      </c>
      <c r="HY24" s="245"/>
      <c r="HZ24" s="9"/>
      <c r="IA24" s="139"/>
      <c r="IB24" s="140"/>
      <c r="IC24" s="16"/>
      <c r="ID24" s="13" t="str">
        <f>IF(COUNTIF(祝日一覧!$E$2:$E$142,IC24),"○",IF(IG24&lt;&gt;"","○",""))</f>
        <v/>
      </c>
      <c r="IE24" s="27"/>
      <c r="IF24" s="47" t="str">
        <f t="shared" si="58"/>
        <v/>
      </c>
      <c r="IG24" s="47"/>
      <c r="IH24" s="189"/>
      <c r="II24" s="190"/>
      <c r="IJ24" s="42"/>
      <c r="IK24" s="239" t="s">
        <v>61</v>
      </c>
      <c r="IL24" s="245"/>
      <c r="IM24" s="9"/>
      <c r="IN24" s="139"/>
      <c r="IO24" s="140"/>
      <c r="IP24" s="16"/>
      <c r="IQ24" s="13" t="str">
        <f>IF(COUNTIF(祝日一覧!$E$2:$E$142,IP24),"○",IF(IT24&lt;&gt;"","○",""))</f>
        <v/>
      </c>
      <c r="IR24" s="27"/>
      <c r="IS24" s="47" t="str">
        <f t="shared" si="59"/>
        <v/>
      </c>
      <c r="IT24" s="47"/>
      <c r="IU24" s="189"/>
      <c r="IV24" s="190"/>
      <c r="IW24" s="42"/>
      <c r="IX24" s="239" t="s">
        <v>61</v>
      </c>
      <c r="IY24" s="245"/>
      <c r="IZ24" s="9"/>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row>
    <row r="25" spans="1:507" ht="15.6" customHeight="1">
      <c r="A25" s="139"/>
      <c r="B25" s="140"/>
      <c r="C25" s="16"/>
      <c r="D25" s="13" t="str">
        <f>IF(COUNTIF(祝日一覧!$E$2:$E$142,C25),"○",IF(G25&lt;&gt;"","○",""))</f>
        <v/>
      </c>
      <c r="E25" s="27"/>
      <c r="F25" s="47" t="str">
        <f t="shared" si="40"/>
        <v/>
      </c>
      <c r="G25" s="47"/>
      <c r="H25" s="189"/>
      <c r="I25" s="190"/>
      <c r="J25" s="42"/>
      <c r="K25" s="239"/>
      <c r="L25" s="245"/>
      <c r="M25" s="9"/>
      <c r="N25" s="139"/>
      <c r="O25" s="140"/>
      <c r="P25" s="16"/>
      <c r="Q25" s="13" t="str">
        <f>IF(COUNTIF(祝日一覧!$E$2:$E$142,P25),"○",IF(T25&lt;&gt;"","○",""))</f>
        <v/>
      </c>
      <c r="R25" s="27"/>
      <c r="S25" s="47" t="str">
        <f t="shared" si="41"/>
        <v/>
      </c>
      <c r="T25" s="47"/>
      <c r="U25" s="189"/>
      <c r="V25" s="190"/>
      <c r="W25" s="42"/>
      <c r="X25" s="239"/>
      <c r="Y25" s="245"/>
      <c r="Z25" s="9"/>
      <c r="AA25" s="139"/>
      <c r="AB25" s="140"/>
      <c r="AC25" s="16"/>
      <c r="AD25" s="13" t="str">
        <f>IF(COUNTIF(祝日一覧!$E$2:$E$142,AC25),"○",IF(AG25&lt;&gt;"","○",""))</f>
        <v/>
      </c>
      <c r="AE25" s="27"/>
      <c r="AF25" s="47" t="str">
        <f t="shared" si="42"/>
        <v/>
      </c>
      <c r="AG25" s="47"/>
      <c r="AH25" s="189"/>
      <c r="AI25" s="190"/>
      <c r="AJ25" s="42"/>
      <c r="AK25" s="239"/>
      <c r="AL25" s="245"/>
      <c r="AM25" s="9"/>
      <c r="AN25" s="139"/>
      <c r="AO25" s="140"/>
      <c r="AP25" s="16"/>
      <c r="AQ25" s="13" t="str">
        <f>IF(COUNTIF(祝日一覧!$E$2:$E$142,AP25),"○",IF(AT25&lt;&gt;"","○",""))</f>
        <v/>
      </c>
      <c r="AR25" s="27"/>
      <c r="AS25" s="47" t="str">
        <f t="shared" si="43"/>
        <v/>
      </c>
      <c r="AT25" s="47"/>
      <c r="AU25" s="189"/>
      <c r="AV25" s="190"/>
      <c r="AW25" s="42"/>
      <c r="AX25" s="239"/>
      <c r="AY25" s="245"/>
      <c r="AZ25" s="9"/>
      <c r="BA25" s="139"/>
      <c r="BB25" s="140"/>
      <c r="BC25" s="16"/>
      <c r="BD25" s="13" t="str">
        <f>IF(COUNTIF(祝日一覧!$E$2:$E$142,BC25),"○",IF(BG25&lt;&gt;"","○",""))</f>
        <v/>
      </c>
      <c r="BE25" s="27"/>
      <c r="BF25" s="47" t="str">
        <f t="shared" si="44"/>
        <v/>
      </c>
      <c r="BG25" s="47"/>
      <c r="BH25" s="189"/>
      <c r="BI25" s="190"/>
      <c r="BJ25" s="42"/>
      <c r="BK25" s="239"/>
      <c r="BL25" s="245"/>
      <c r="BM25" s="9"/>
      <c r="BN25" s="17"/>
      <c r="BO25" s="15" t="str">
        <f t="shared" si="0"/>
        <v/>
      </c>
      <c r="BP25" s="16" t="str">
        <f>IF(BP24="","",IF(BP24=【別紙３】!$G$36,"",IF(MONTH(BP24)=MONTH(BP24+1),BP24+1,"")))</f>
        <v/>
      </c>
      <c r="BQ25" s="13" t="str">
        <f>IF(COUNTIF(祝日一覧!$E$2:$E$142,BP25),"○",IF(BT25&lt;&gt;"","○",""))</f>
        <v/>
      </c>
      <c r="BR25" s="27"/>
      <c r="BS25" s="47" t="str">
        <f t="shared" si="45"/>
        <v/>
      </c>
      <c r="BT25" s="47"/>
      <c r="BU25" s="189"/>
      <c r="BV25" s="190"/>
      <c r="BW25" s="9"/>
      <c r="BX25" s="209"/>
      <c r="BY25" s="206"/>
      <c r="BZ25" s="9"/>
      <c r="CA25" s="139"/>
      <c r="CB25" s="140"/>
      <c r="CC25" s="16"/>
      <c r="CD25" s="13" t="str">
        <f>IF(COUNTIF(祝日一覧!$E$2:$E$142,CC25),"○",IF(CG25&lt;&gt;"","○",""))</f>
        <v/>
      </c>
      <c r="CE25" s="27"/>
      <c r="CF25" s="47" t="str">
        <f t="shared" si="46"/>
        <v/>
      </c>
      <c r="CG25" s="47"/>
      <c r="CH25" s="189"/>
      <c r="CI25" s="190"/>
      <c r="CJ25" s="42"/>
      <c r="CK25" s="239"/>
      <c r="CL25" s="245"/>
      <c r="CM25" s="9"/>
      <c r="CN25" s="139"/>
      <c r="CO25" s="140"/>
      <c r="CP25" s="16"/>
      <c r="CQ25" s="13" t="str">
        <f>IF(COUNTIF(祝日一覧!$E$2:$E$142,CP25),"○",IF(CT25&lt;&gt;"","○",""))</f>
        <v/>
      </c>
      <c r="CR25" s="27"/>
      <c r="CS25" s="47" t="str">
        <f t="shared" si="47"/>
        <v/>
      </c>
      <c r="CT25" s="47"/>
      <c r="CU25" s="189"/>
      <c r="CV25" s="190"/>
      <c r="CW25" s="42"/>
      <c r="CX25" s="239"/>
      <c r="CY25" s="245"/>
      <c r="CZ25" s="9"/>
      <c r="DA25" s="139"/>
      <c r="DB25" s="140"/>
      <c r="DC25" s="16"/>
      <c r="DD25" s="13" t="str">
        <f>IF(COUNTIF(祝日一覧!$E$2:$E$142,DC25),"○",IF(DG25&lt;&gt;"","○",""))</f>
        <v/>
      </c>
      <c r="DE25" s="27"/>
      <c r="DF25" s="47" t="str">
        <f t="shared" si="48"/>
        <v/>
      </c>
      <c r="DG25" s="47"/>
      <c r="DH25" s="189"/>
      <c r="DI25" s="190"/>
      <c r="DJ25" s="42"/>
      <c r="DK25" s="239"/>
      <c r="DL25" s="245"/>
      <c r="DM25" s="9"/>
      <c r="DN25" s="139"/>
      <c r="DO25" s="140"/>
      <c r="DP25" s="16"/>
      <c r="DQ25" s="13" t="str">
        <f>IF(COUNTIF(祝日一覧!$E$2:$E$142,DP25),"○",IF(DT25&lt;&gt;"","○",""))</f>
        <v/>
      </c>
      <c r="DR25" s="27"/>
      <c r="DS25" s="47" t="str">
        <f t="shared" si="49"/>
        <v/>
      </c>
      <c r="DT25" s="47"/>
      <c r="DU25" s="189"/>
      <c r="DV25" s="190"/>
      <c r="DW25" s="42"/>
      <c r="DX25" s="239"/>
      <c r="DY25" s="245"/>
      <c r="DZ25" s="9"/>
      <c r="EA25" s="139"/>
      <c r="EB25" s="140"/>
      <c r="EC25" s="16"/>
      <c r="ED25" s="13" t="str">
        <f>IF(COUNTIF(祝日一覧!$E$2:$E$142,EC25),"○",IF(EG25&lt;&gt;"","○",""))</f>
        <v/>
      </c>
      <c r="EE25" s="27"/>
      <c r="EF25" s="47" t="str">
        <f t="shared" si="50"/>
        <v/>
      </c>
      <c r="EG25" s="47"/>
      <c r="EH25" s="189"/>
      <c r="EI25" s="190"/>
      <c r="EJ25" s="42"/>
      <c r="EK25" s="239"/>
      <c r="EL25" s="245"/>
      <c r="EM25" s="9"/>
      <c r="EN25" s="139"/>
      <c r="EO25" s="140"/>
      <c r="EP25" s="16"/>
      <c r="EQ25" s="13" t="str">
        <f>IF(COUNTIF(祝日一覧!$E$2:$E$142,EP25),"○",IF(ET25&lt;&gt;"","○",""))</f>
        <v/>
      </c>
      <c r="ER25" s="27"/>
      <c r="ES25" s="47" t="str">
        <f t="shared" si="51"/>
        <v/>
      </c>
      <c r="ET25" s="47"/>
      <c r="EU25" s="189"/>
      <c r="EV25" s="190"/>
      <c r="EW25" s="42"/>
      <c r="EX25" s="239"/>
      <c r="EY25" s="245"/>
      <c r="EZ25" s="9"/>
      <c r="FA25" s="139"/>
      <c r="FB25" s="140"/>
      <c r="FC25" s="16"/>
      <c r="FD25" s="13" t="str">
        <f>IF(COUNTIF(祝日一覧!$E$2:$E$142,FC25),"○",IF(FG25&lt;&gt;"","○",""))</f>
        <v/>
      </c>
      <c r="FE25" s="27"/>
      <c r="FF25" s="47" t="str">
        <f t="shared" si="52"/>
        <v/>
      </c>
      <c r="FG25" s="47"/>
      <c r="FH25" s="189"/>
      <c r="FI25" s="190"/>
      <c r="FJ25" s="42"/>
      <c r="FK25" s="239"/>
      <c r="FL25" s="245"/>
      <c r="FM25" s="9"/>
      <c r="FN25" s="139"/>
      <c r="FO25" s="140"/>
      <c r="FP25" s="16"/>
      <c r="FQ25" s="13" t="str">
        <f>IF(COUNTIF(祝日一覧!$E$2:$E$142,FP25),"○",IF(FT25&lt;&gt;"","○",""))</f>
        <v/>
      </c>
      <c r="FR25" s="27"/>
      <c r="FS25" s="47" t="str">
        <f t="shared" si="53"/>
        <v/>
      </c>
      <c r="FT25" s="47"/>
      <c r="FU25" s="189"/>
      <c r="FV25" s="190"/>
      <c r="FW25" s="42"/>
      <c r="FX25" s="239"/>
      <c r="FY25" s="245"/>
      <c r="FZ25" s="9"/>
      <c r="GA25" s="139"/>
      <c r="GB25" s="140"/>
      <c r="GC25" s="16"/>
      <c r="GD25" s="13" t="str">
        <f>IF(COUNTIF(祝日一覧!$E$2:$E$142,GC25),"○",IF(GG25&lt;&gt;"","○",""))</f>
        <v/>
      </c>
      <c r="GE25" s="27"/>
      <c r="GF25" s="47" t="str">
        <f t="shared" si="54"/>
        <v/>
      </c>
      <c r="GG25" s="47"/>
      <c r="GH25" s="189"/>
      <c r="GI25" s="190"/>
      <c r="GJ25" s="42"/>
      <c r="GK25" s="239"/>
      <c r="GL25" s="245"/>
      <c r="GM25" s="9"/>
      <c r="GN25" s="139"/>
      <c r="GO25" s="140"/>
      <c r="GP25" s="16"/>
      <c r="GQ25" s="13" t="str">
        <f>IF(COUNTIF(祝日一覧!$E$2:$E$142,GP25),"○",IF(GT25&lt;&gt;"","○",""))</f>
        <v/>
      </c>
      <c r="GR25" s="27"/>
      <c r="GS25" s="47" t="str">
        <f t="shared" si="55"/>
        <v/>
      </c>
      <c r="GT25" s="47"/>
      <c r="GU25" s="189"/>
      <c r="GV25" s="190"/>
      <c r="GW25" s="42"/>
      <c r="GX25" s="239"/>
      <c r="GY25" s="245"/>
      <c r="GZ25" s="9"/>
      <c r="HA25" s="139"/>
      <c r="HB25" s="140" t="str">
        <f t="shared" si="1"/>
        <v/>
      </c>
      <c r="HC25" s="16" t="str">
        <f>IF(HC24="","",IF(HC24=【別紙３】!$G$36,"",IF(MONTH(HC24)=MONTH(HC24+1),HC24+1,"")))</f>
        <v/>
      </c>
      <c r="HD25" s="13" t="str">
        <f>IF(COUNTIF(祝日一覧!$E$2:$E$142,HC25),"○",IF(HG25&lt;&gt;"","○",""))</f>
        <v/>
      </c>
      <c r="HE25" s="27"/>
      <c r="HF25" s="47" t="str">
        <f t="shared" si="56"/>
        <v/>
      </c>
      <c r="HG25" s="47"/>
      <c r="HH25" s="189"/>
      <c r="HI25" s="190"/>
      <c r="HJ25" s="9"/>
      <c r="HK25" s="197"/>
      <c r="HL25" s="206"/>
      <c r="HM25" s="9"/>
      <c r="HN25" s="139"/>
      <c r="HO25" s="140"/>
      <c r="HP25" s="16"/>
      <c r="HQ25" s="13" t="str">
        <f>IF(COUNTIF(祝日一覧!$E$2:$E$142,HP25),"○",IF(HT25&lt;&gt;"","○",""))</f>
        <v/>
      </c>
      <c r="HR25" s="27"/>
      <c r="HS25" s="47" t="str">
        <f t="shared" si="57"/>
        <v/>
      </c>
      <c r="HT25" s="47"/>
      <c r="HU25" s="189"/>
      <c r="HV25" s="190"/>
      <c r="HW25" s="42"/>
      <c r="HX25" s="239"/>
      <c r="HY25" s="245"/>
      <c r="HZ25" s="9"/>
      <c r="IA25" s="139"/>
      <c r="IB25" s="140"/>
      <c r="IC25" s="16"/>
      <c r="ID25" s="13" t="str">
        <f>IF(COUNTIF(祝日一覧!$E$2:$E$142,IC25),"○",IF(IG25&lt;&gt;"","○",""))</f>
        <v/>
      </c>
      <c r="IE25" s="27"/>
      <c r="IF25" s="47" t="str">
        <f t="shared" si="58"/>
        <v/>
      </c>
      <c r="IG25" s="47"/>
      <c r="IH25" s="189"/>
      <c r="II25" s="190"/>
      <c r="IJ25" s="42"/>
      <c r="IK25" s="239"/>
      <c r="IL25" s="245"/>
      <c r="IM25" s="9"/>
      <c r="IN25" s="139"/>
      <c r="IO25" s="140"/>
      <c r="IP25" s="16"/>
      <c r="IQ25" s="13" t="str">
        <f>IF(COUNTIF(祝日一覧!$E$2:$E$142,IP25),"○",IF(IT25&lt;&gt;"","○",""))</f>
        <v/>
      </c>
      <c r="IR25" s="27"/>
      <c r="IS25" s="47" t="str">
        <f t="shared" si="59"/>
        <v/>
      </c>
      <c r="IT25" s="47"/>
      <c r="IU25" s="189"/>
      <c r="IV25" s="190"/>
      <c r="IW25" s="42"/>
      <c r="IX25" s="239"/>
      <c r="IY25" s="245"/>
      <c r="IZ25" s="9"/>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row>
    <row r="26" spans="1:507" ht="15.6" customHeight="1">
      <c r="A26" s="138"/>
      <c r="B26" s="140"/>
      <c r="C26" s="16"/>
      <c r="D26" s="13" t="str">
        <f>IF(COUNTIF(祝日一覧!$E$2:$E$142,C26),"○",IF(G26&lt;&gt;"","○",""))</f>
        <v/>
      </c>
      <c r="E26" s="27"/>
      <c r="F26" s="47" t="str">
        <f t="shared" si="40"/>
        <v/>
      </c>
      <c r="G26" s="47"/>
      <c r="H26" s="189"/>
      <c r="I26" s="190"/>
      <c r="J26" s="42"/>
      <c r="K26" s="184" t="e">
        <f>IF(L22/L20&lt;0.214,"4週6休未満",IF(AND(L22/L20&gt;=0.214,L22/L20&lt;0.25),"4週6休達成",IF(AND(L22/L20&gt;=0.25,L22/L20&lt;0.285),"4週7休達成",IF(L63=1,"完全週休２日達成","4週8休以上達成"))))</f>
        <v>#DIV/0!</v>
      </c>
      <c r="L26" s="185"/>
      <c r="M26" s="9"/>
      <c r="N26" s="138"/>
      <c r="O26" s="140"/>
      <c r="P26" s="16"/>
      <c r="Q26" s="13" t="str">
        <f>IF(COUNTIF(祝日一覧!$E$2:$E$142,P26),"○",IF(T26&lt;&gt;"","○",""))</f>
        <v/>
      </c>
      <c r="R26" s="27"/>
      <c r="S26" s="47" t="str">
        <f t="shared" si="41"/>
        <v/>
      </c>
      <c r="T26" s="47"/>
      <c r="U26" s="189"/>
      <c r="V26" s="190"/>
      <c r="W26" s="42"/>
      <c r="X26" s="184" t="e">
        <f>IF(Y22/Y20&lt;0.214,"4週6休未満",IF(AND(Y22/Y20&gt;=0.214,Y22/Y20&lt;0.25),"4週6休達成",IF(AND(Y22/Y20&gt;=0.25,Y22/Y20&lt;0.285),"4週7休達成",IF(Y63=1,"完全週休２日達成","4週8休以上達成"))))</f>
        <v>#DIV/0!</v>
      </c>
      <c r="Y26" s="185"/>
      <c r="Z26" s="9"/>
      <c r="AA26" s="138"/>
      <c r="AB26" s="140"/>
      <c r="AC26" s="16"/>
      <c r="AD26" s="13" t="str">
        <f>IF(COUNTIF(祝日一覧!$E$2:$E$142,AC26),"○",IF(AG26&lt;&gt;"","○",""))</f>
        <v/>
      </c>
      <c r="AE26" s="27"/>
      <c r="AF26" s="47" t="str">
        <f t="shared" si="42"/>
        <v/>
      </c>
      <c r="AG26" s="47"/>
      <c r="AH26" s="189"/>
      <c r="AI26" s="190"/>
      <c r="AJ26" s="42"/>
      <c r="AK26" s="184" t="e">
        <f>IF(AL22/AL20&lt;0.214,"4週6休未満",IF(AND(AL22/AL20&gt;=0.214,AL22/AL20&lt;0.25),"4週6休達成",IF(AND(AL22/AL20&gt;=0.25,AL22/AL20&lt;0.285),"4週7休達成",IF(AL63=1,"完全週休２日達成","4週8休以上達成"))))</f>
        <v>#DIV/0!</v>
      </c>
      <c r="AL26" s="185"/>
      <c r="AM26" s="9"/>
      <c r="AN26" s="138"/>
      <c r="AO26" s="140"/>
      <c r="AP26" s="16"/>
      <c r="AQ26" s="13" t="str">
        <f>IF(COUNTIF(祝日一覧!$E$2:$E$142,AP26),"○",IF(AT26&lt;&gt;"","○",""))</f>
        <v/>
      </c>
      <c r="AR26" s="27"/>
      <c r="AS26" s="47" t="str">
        <f t="shared" si="43"/>
        <v/>
      </c>
      <c r="AT26" s="47"/>
      <c r="AU26" s="189"/>
      <c r="AV26" s="190"/>
      <c r="AW26" s="42"/>
      <c r="AX26" s="184" t="e">
        <f>IF(AY22/AY20&lt;0.214,"4週6休未満",IF(AND(AY22/AY20&gt;=0.214,AY22/AY20&lt;0.25),"4週6休達成",IF(AND(AY22/AY20&gt;=0.25,AY22/AY20&lt;0.285),"4週7休達成",IF(AY63=1,"完全週休２日達成","4週8休以上達成"))))</f>
        <v>#DIV/0!</v>
      </c>
      <c r="AY26" s="185"/>
      <c r="AZ26" s="9"/>
      <c r="BA26" s="138"/>
      <c r="BB26" s="140"/>
      <c r="BC26" s="16"/>
      <c r="BD26" s="13" t="str">
        <f>IF(COUNTIF(祝日一覧!$E$2:$E$142,BC26),"○",IF(BG26&lt;&gt;"","○",""))</f>
        <v/>
      </c>
      <c r="BE26" s="27"/>
      <c r="BF26" s="47" t="str">
        <f t="shared" si="44"/>
        <v/>
      </c>
      <c r="BG26" s="47"/>
      <c r="BH26" s="189"/>
      <c r="BI26" s="190"/>
      <c r="BJ26" s="42"/>
      <c r="BK26" s="184" t="e">
        <f>IF(BL22/BL20&lt;0.214,"4週6休未満",IF(AND(BL22/BL20&gt;=0.214,BL22/BL20&lt;0.25),"4週6休達成",IF(AND(BL22/BL20&gt;=0.25,BL22/BL20&lt;0.285),"4週7休達成",IF(BL63=1,"完全週休２日達成","4週8休以上達成"))))</f>
        <v>#DIV/0!</v>
      </c>
      <c r="BL26" s="185"/>
      <c r="BM26" s="9"/>
      <c r="BN26" s="18"/>
      <c r="BO26" s="15" t="str">
        <f t="shared" si="0"/>
        <v/>
      </c>
      <c r="BP26" s="16" t="str">
        <f>IF(BP25="","",IF(BP25=【別紙３】!$G$36,"",IF(MONTH(BP25)=MONTH(BP25+1),BP25+1,"")))</f>
        <v/>
      </c>
      <c r="BQ26" s="13" t="str">
        <f>IF(COUNTIF(祝日一覧!$E$2:$E$142,BP26),"○",IF(BT26&lt;&gt;"","○",""))</f>
        <v/>
      </c>
      <c r="BR26" s="27"/>
      <c r="BS26" s="47" t="str">
        <f t="shared" si="45"/>
        <v/>
      </c>
      <c r="BT26" s="47"/>
      <c r="BU26" s="189"/>
      <c r="BV26" s="190"/>
      <c r="BW26" s="9"/>
      <c r="BX26" s="184" t="e">
        <f>IF(BY22/BY20&lt;0.214,"4週6休未満",IF(AND(BY22/BY20&gt;=0.214,BY22/BY20&lt;0.25),"4週6休達成",IF(AND(BY22/BY20&gt;=0.25,BY22/BY20&lt;0.285),"4週7休達成",IF(BY63=1,"完全週休２日達成","4週8休以上達成"))))</f>
        <v>#DIV/0!</v>
      </c>
      <c r="BY26" s="185"/>
      <c r="BZ26" s="9"/>
      <c r="CA26" s="138"/>
      <c r="CB26" s="140"/>
      <c r="CC26" s="16"/>
      <c r="CD26" s="13" t="str">
        <f>IF(COUNTIF(祝日一覧!$E$2:$E$142,CC26),"○",IF(CG26&lt;&gt;"","○",""))</f>
        <v/>
      </c>
      <c r="CE26" s="27"/>
      <c r="CF26" s="47" t="str">
        <f t="shared" si="46"/>
        <v/>
      </c>
      <c r="CG26" s="47"/>
      <c r="CH26" s="189"/>
      <c r="CI26" s="190"/>
      <c r="CJ26" s="42"/>
      <c r="CK26" s="184" t="e">
        <f>IF(CL22/CL20&lt;0.214,"4週6休未満",IF(AND(CL22/CL20&gt;=0.214,CL22/CL20&lt;0.25),"4週6休達成",IF(AND(CL22/CL20&gt;=0.25,CL22/CL20&lt;0.285),"4週7休達成",IF(CL63=1,"完全週休２日達成","4週8休以上達成"))))</f>
        <v>#DIV/0!</v>
      </c>
      <c r="CL26" s="185"/>
      <c r="CM26" s="9"/>
      <c r="CN26" s="138"/>
      <c r="CO26" s="140"/>
      <c r="CP26" s="16"/>
      <c r="CQ26" s="13" t="str">
        <f>IF(COUNTIF(祝日一覧!$E$2:$E$142,CP26),"○",IF(CT26&lt;&gt;"","○",""))</f>
        <v/>
      </c>
      <c r="CR26" s="27"/>
      <c r="CS26" s="47" t="str">
        <f t="shared" si="47"/>
        <v/>
      </c>
      <c r="CT26" s="47"/>
      <c r="CU26" s="189"/>
      <c r="CV26" s="190"/>
      <c r="CW26" s="42"/>
      <c r="CX26" s="184" t="e">
        <f>IF(CY22/CY20&lt;0.214,"4週6休未満",IF(AND(CY22/CY20&gt;=0.214,CY22/CY20&lt;0.25),"4週6休達成",IF(AND(CY22/CY20&gt;=0.25,CY22/CY20&lt;0.285),"4週7休達成",IF(CY63=1,"完全週休２日達成","4週8休以上達成"))))</f>
        <v>#DIV/0!</v>
      </c>
      <c r="CY26" s="185"/>
      <c r="CZ26" s="9"/>
      <c r="DA26" s="138"/>
      <c r="DB26" s="140"/>
      <c r="DC26" s="16"/>
      <c r="DD26" s="13" t="str">
        <f>IF(COUNTIF(祝日一覧!$E$2:$E$142,DC26),"○",IF(DG26&lt;&gt;"","○",""))</f>
        <v/>
      </c>
      <c r="DE26" s="27"/>
      <c r="DF26" s="47" t="str">
        <f t="shared" si="48"/>
        <v/>
      </c>
      <c r="DG26" s="47"/>
      <c r="DH26" s="189"/>
      <c r="DI26" s="190"/>
      <c r="DJ26" s="42"/>
      <c r="DK26" s="184" t="e">
        <f>IF(DL22/DL20&lt;0.214,"4週6休未満",IF(AND(DL22/DL20&gt;=0.214,DL22/DL20&lt;0.25),"4週6休達成",IF(AND(DL22/DL20&gt;=0.25,DL22/DL20&lt;0.285),"4週7休達成",IF(DL63=1,"完全週休２日達成","4週8休以上達成"))))</f>
        <v>#DIV/0!</v>
      </c>
      <c r="DL26" s="185"/>
      <c r="DM26" s="9"/>
      <c r="DN26" s="138"/>
      <c r="DO26" s="140"/>
      <c r="DP26" s="16"/>
      <c r="DQ26" s="13" t="str">
        <f>IF(COUNTIF(祝日一覧!$E$2:$E$142,DP26),"○",IF(DT26&lt;&gt;"","○",""))</f>
        <v/>
      </c>
      <c r="DR26" s="27"/>
      <c r="DS26" s="47" t="str">
        <f t="shared" si="49"/>
        <v/>
      </c>
      <c r="DT26" s="47"/>
      <c r="DU26" s="189"/>
      <c r="DV26" s="190"/>
      <c r="DW26" s="42"/>
      <c r="DX26" s="184" t="e">
        <f>IF(DY22/DY20&lt;0.214,"4週6休未満",IF(AND(DY22/DY20&gt;=0.214,DY22/DY20&lt;0.25),"4週6休達成",IF(AND(DY22/DY20&gt;=0.25,DY22/DY20&lt;0.285),"4週7休達成",IF(DY63=1,"完全週休２日達成","4週8休以上達成"))))</f>
        <v>#DIV/0!</v>
      </c>
      <c r="DY26" s="185"/>
      <c r="DZ26" s="9"/>
      <c r="EA26" s="138"/>
      <c r="EB26" s="140"/>
      <c r="EC26" s="16"/>
      <c r="ED26" s="13" t="str">
        <f>IF(COUNTIF(祝日一覧!$E$2:$E$142,EC26),"○",IF(EG26&lt;&gt;"","○",""))</f>
        <v/>
      </c>
      <c r="EE26" s="27"/>
      <c r="EF26" s="47" t="str">
        <f t="shared" si="50"/>
        <v/>
      </c>
      <c r="EG26" s="47"/>
      <c r="EH26" s="189"/>
      <c r="EI26" s="190"/>
      <c r="EJ26" s="42"/>
      <c r="EK26" s="184" t="e">
        <f>IF(EL22/EL20&lt;0.214,"4週6休未満",IF(AND(EL22/EL20&gt;=0.214,EL22/EL20&lt;0.25),"4週6休達成",IF(AND(EL22/EL20&gt;=0.25,EL22/EL20&lt;0.285),"4週7休達成",IF(EL63=1,"完全週休２日達成","4週8休以上達成"))))</f>
        <v>#DIV/0!</v>
      </c>
      <c r="EL26" s="185"/>
      <c r="EM26" s="9"/>
      <c r="EN26" s="138"/>
      <c r="EO26" s="140"/>
      <c r="EP26" s="16"/>
      <c r="EQ26" s="13" t="str">
        <f>IF(COUNTIF(祝日一覧!$E$2:$E$142,EP26),"○",IF(ET26&lt;&gt;"","○",""))</f>
        <v/>
      </c>
      <c r="ER26" s="27"/>
      <c r="ES26" s="47" t="str">
        <f t="shared" si="51"/>
        <v/>
      </c>
      <c r="ET26" s="47"/>
      <c r="EU26" s="189"/>
      <c r="EV26" s="190"/>
      <c r="EW26" s="42"/>
      <c r="EX26" s="184" t="e">
        <f>IF(EY22/EY20&lt;0.214,"4週6休未満",IF(AND(EY22/EY20&gt;=0.214,EY22/EY20&lt;0.25),"4週6休達成",IF(AND(EY22/EY20&gt;=0.25,EY22/EY20&lt;0.285),"4週7休達成",IF(EY63=1,"完全週休２日達成","4週8休以上達成"))))</f>
        <v>#DIV/0!</v>
      </c>
      <c r="EY26" s="185"/>
      <c r="EZ26" s="9"/>
      <c r="FA26" s="138"/>
      <c r="FB26" s="140"/>
      <c r="FC26" s="16"/>
      <c r="FD26" s="13" t="str">
        <f>IF(COUNTIF(祝日一覧!$E$2:$E$142,FC26),"○",IF(FG26&lt;&gt;"","○",""))</f>
        <v/>
      </c>
      <c r="FE26" s="27"/>
      <c r="FF26" s="47" t="str">
        <f t="shared" si="52"/>
        <v/>
      </c>
      <c r="FG26" s="47"/>
      <c r="FH26" s="189"/>
      <c r="FI26" s="190"/>
      <c r="FJ26" s="42"/>
      <c r="FK26" s="184" t="e">
        <f>IF(FL22/FL20&lt;0.214,"4週6休未満",IF(AND(FL22/FL20&gt;=0.214,FL22/FL20&lt;0.25),"4週6休達成",IF(AND(FL22/FL20&gt;=0.25,FL22/FL20&lt;0.285),"4週7休達成",IF(FL63=1,"完全週休２日達成","4週8休以上達成"))))</f>
        <v>#DIV/0!</v>
      </c>
      <c r="FL26" s="185"/>
      <c r="FM26" s="9"/>
      <c r="FN26" s="138"/>
      <c r="FO26" s="140"/>
      <c r="FP26" s="16"/>
      <c r="FQ26" s="13" t="str">
        <f>IF(COUNTIF(祝日一覧!$E$2:$E$142,FP26),"○",IF(FT26&lt;&gt;"","○",""))</f>
        <v/>
      </c>
      <c r="FR26" s="27"/>
      <c r="FS26" s="47" t="str">
        <f t="shared" si="53"/>
        <v/>
      </c>
      <c r="FT26" s="47"/>
      <c r="FU26" s="189"/>
      <c r="FV26" s="190"/>
      <c r="FW26" s="42"/>
      <c r="FX26" s="184" t="e">
        <f>IF(FY22/FY20&lt;0.214,"4週6休未満",IF(AND(FY22/FY20&gt;=0.214,FY22/FY20&lt;0.25),"4週6休達成",IF(AND(FY22/FY20&gt;=0.25,FY22/FY20&lt;0.285),"4週7休達成",IF(FY63=1,"完全週休２日達成","4週8休以上達成"))))</f>
        <v>#DIV/0!</v>
      </c>
      <c r="FY26" s="185"/>
      <c r="FZ26" s="9"/>
      <c r="GA26" s="138"/>
      <c r="GB26" s="140"/>
      <c r="GC26" s="16"/>
      <c r="GD26" s="13" t="str">
        <f>IF(COUNTIF(祝日一覧!$E$2:$E$142,GC26),"○",IF(GG26&lt;&gt;"","○",""))</f>
        <v/>
      </c>
      <c r="GE26" s="27"/>
      <c r="GF26" s="47" t="str">
        <f t="shared" si="54"/>
        <v/>
      </c>
      <c r="GG26" s="47"/>
      <c r="GH26" s="189"/>
      <c r="GI26" s="190"/>
      <c r="GJ26" s="42"/>
      <c r="GK26" s="184" t="e">
        <f>IF(GL22/GL20&lt;0.214,"4週6休未満",IF(AND(GL22/GL20&gt;=0.214,GL22/GL20&lt;0.25),"4週6休達成",IF(AND(GL22/GL20&gt;=0.25,GL22/GL20&lt;0.285),"4週7休達成",IF(GL63=1,"完全週休２日達成","4週8休以上達成"))))</f>
        <v>#DIV/0!</v>
      </c>
      <c r="GL26" s="185"/>
      <c r="GM26" s="9"/>
      <c r="GN26" s="138"/>
      <c r="GO26" s="140"/>
      <c r="GP26" s="16"/>
      <c r="GQ26" s="13" t="str">
        <f>IF(COUNTIF(祝日一覧!$E$2:$E$142,GP26),"○",IF(GT26&lt;&gt;"","○",""))</f>
        <v/>
      </c>
      <c r="GR26" s="27"/>
      <c r="GS26" s="47" t="str">
        <f t="shared" si="55"/>
        <v/>
      </c>
      <c r="GT26" s="47"/>
      <c r="GU26" s="189"/>
      <c r="GV26" s="190"/>
      <c r="GW26" s="42"/>
      <c r="GX26" s="184" t="e">
        <f>IF(GY22/GY20&lt;0.214,"4週6休未満",IF(AND(GY22/GY20&gt;=0.214,GY22/GY20&lt;0.25),"4週6休達成",IF(AND(GY22/GY20&gt;=0.25,GY22/GY20&lt;0.285),"4週7休達成",IF(GY63=1,"完全週休２日達成","4週8休以上達成"))))</f>
        <v>#DIV/0!</v>
      </c>
      <c r="GY26" s="185"/>
      <c r="GZ26" s="9"/>
      <c r="HA26" s="138"/>
      <c r="HB26" s="140" t="str">
        <f t="shared" si="1"/>
        <v/>
      </c>
      <c r="HC26" s="16" t="str">
        <f>IF(HC25="","",IF(HC25=【別紙３】!$G$36,"",IF(MONTH(HC25)=MONTH(HC25+1),HC25+1,"")))</f>
        <v/>
      </c>
      <c r="HD26" s="13" t="str">
        <f>IF(COUNTIF(祝日一覧!$E$2:$E$142,HC26),"○",IF(HG26&lt;&gt;"","○",""))</f>
        <v/>
      </c>
      <c r="HE26" s="27"/>
      <c r="HF26" s="47" t="str">
        <f t="shared" si="56"/>
        <v/>
      </c>
      <c r="HG26" s="47"/>
      <c r="HH26" s="189"/>
      <c r="HI26" s="190"/>
      <c r="HJ26" s="9"/>
      <c r="HK26" s="184" t="e">
        <f>IF(HL22/HL20&lt;0.214,"4週6休未満",IF(AND(HL22/HL20&gt;=0.214,HL22/HL20&lt;0.25),"4週6休達成",IF(AND(HL22/HL20&gt;=0.25,HL22/HL20&lt;0.285),"4週7休達成",IF(HL63=1,"完全週休２日達成","4週8休以上達成"))))</f>
        <v>#DIV/0!</v>
      </c>
      <c r="HL26" s="185"/>
      <c r="HM26" s="9"/>
      <c r="HN26" s="138"/>
      <c r="HO26" s="140"/>
      <c r="HP26" s="16"/>
      <c r="HQ26" s="13" t="str">
        <f>IF(COUNTIF(祝日一覧!$E$2:$E$142,HP26),"○",IF(HT26&lt;&gt;"","○",""))</f>
        <v/>
      </c>
      <c r="HR26" s="27"/>
      <c r="HS26" s="47" t="str">
        <f t="shared" si="57"/>
        <v/>
      </c>
      <c r="HT26" s="47"/>
      <c r="HU26" s="189"/>
      <c r="HV26" s="190"/>
      <c r="HW26" s="42"/>
      <c r="HX26" s="184" t="e">
        <f>IF(HY22/HY20&lt;0.214,"4週6休未満",IF(AND(HY22/HY20&gt;=0.214,HY22/HY20&lt;0.25),"4週6休達成",IF(AND(HY22/HY20&gt;=0.25,HY22/HY20&lt;0.285),"4週7休達成",IF(HY63=1,"完全週休２日達成","4週8休以上達成"))))</f>
        <v>#DIV/0!</v>
      </c>
      <c r="HY26" s="185"/>
      <c r="HZ26" s="9"/>
      <c r="IA26" s="138"/>
      <c r="IB26" s="140"/>
      <c r="IC26" s="16"/>
      <c r="ID26" s="13" t="str">
        <f>IF(COUNTIF(祝日一覧!$E$2:$E$142,IC26),"○",IF(IG26&lt;&gt;"","○",""))</f>
        <v/>
      </c>
      <c r="IE26" s="27"/>
      <c r="IF26" s="47" t="str">
        <f t="shared" si="58"/>
        <v/>
      </c>
      <c r="IG26" s="47"/>
      <c r="IH26" s="189"/>
      <c r="II26" s="190"/>
      <c r="IJ26" s="42"/>
      <c r="IK26" s="184" t="e">
        <f>IF(IL22/IL20&lt;0.214,"4週6休未満",IF(AND(IL22/IL20&gt;=0.214,IL22/IL20&lt;0.25),"4週6休達成",IF(AND(IL22/IL20&gt;=0.25,IL22/IL20&lt;0.285),"4週7休達成",IF(IL63=1,"完全週休２日達成","4週8休以上達成"))))</f>
        <v>#DIV/0!</v>
      </c>
      <c r="IL26" s="185"/>
      <c r="IM26" s="9"/>
      <c r="IN26" s="138"/>
      <c r="IO26" s="140"/>
      <c r="IP26" s="16"/>
      <c r="IQ26" s="13" t="str">
        <f>IF(COUNTIF(祝日一覧!$E$2:$E$142,IP26),"○",IF(IT26&lt;&gt;"","○",""))</f>
        <v/>
      </c>
      <c r="IR26" s="27"/>
      <c r="IS26" s="47" t="str">
        <f t="shared" si="59"/>
        <v/>
      </c>
      <c r="IT26" s="47"/>
      <c r="IU26" s="189"/>
      <c r="IV26" s="190"/>
      <c r="IW26" s="42"/>
      <c r="IX26" s="184" t="e">
        <f>IF(IY22/IY20&lt;0.214,"4週6休未満",IF(AND(IY22/IY20&gt;=0.214,IY22/IY20&lt;0.25),"4週6休達成",IF(AND(IY22/IY20&gt;=0.25,IY22/IY20&lt;0.285),"4週7休達成",IF(IY63=1,"完全週休２日達成","4週8休以上達成"))))</f>
        <v>#DIV/0!</v>
      </c>
      <c r="IY26" s="185"/>
      <c r="IZ26" s="9"/>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row>
    <row r="27" spans="1:507" ht="15.6" customHeight="1">
      <c r="A27" s="138"/>
      <c r="B27" s="140"/>
      <c r="C27" s="16"/>
      <c r="D27" s="13" t="str">
        <f>IF(COUNTIF(祝日一覧!$E$2:$E$142,C27),"○",IF(G27&lt;&gt;"","○",""))</f>
        <v/>
      </c>
      <c r="E27" s="27"/>
      <c r="F27" s="47" t="str">
        <f t="shared" si="40"/>
        <v/>
      </c>
      <c r="G27" s="47"/>
      <c r="H27" s="189"/>
      <c r="I27" s="190"/>
      <c r="J27" s="42"/>
      <c r="K27" s="186"/>
      <c r="L27" s="187"/>
      <c r="M27" s="9"/>
      <c r="N27" s="138"/>
      <c r="O27" s="140"/>
      <c r="P27" s="16"/>
      <c r="Q27" s="13" t="str">
        <f>IF(COUNTIF(祝日一覧!$E$2:$E$142,P27),"○",IF(T27&lt;&gt;"","○",""))</f>
        <v/>
      </c>
      <c r="R27" s="27"/>
      <c r="S27" s="47" t="str">
        <f t="shared" si="41"/>
        <v/>
      </c>
      <c r="T27" s="47"/>
      <c r="U27" s="189"/>
      <c r="V27" s="190"/>
      <c r="W27" s="42"/>
      <c r="X27" s="186"/>
      <c r="Y27" s="187"/>
      <c r="Z27" s="9"/>
      <c r="AA27" s="138"/>
      <c r="AB27" s="140"/>
      <c r="AC27" s="16"/>
      <c r="AD27" s="13" t="str">
        <f>IF(COUNTIF(祝日一覧!$E$2:$E$142,AC27),"○",IF(AG27&lt;&gt;"","○",""))</f>
        <v/>
      </c>
      <c r="AE27" s="27"/>
      <c r="AF27" s="47" t="str">
        <f t="shared" si="42"/>
        <v/>
      </c>
      <c r="AG27" s="47"/>
      <c r="AH27" s="189"/>
      <c r="AI27" s="190"/>
      <c r="AJ27" s="42"/>
      <c r="AK27" s="186"/>
      <c r="AL27" s="187"/>
      <c r="AM27" s="9"/>
      <c r="AN27" s="138"/>
      <c r="AO27" s="140"/>
      <c r="AP27" s="16"/>
      <c r="AQ27" s="13" t="str">
        <f>IF(COUNTIF(祝日一覧!$E$2:$E$142,AP27),"○",IF(AT27&lt;&gt;"","○",""))</f>
        <v/>
      </c>
      <c r="AR27" s="27"/>
      <c r="AS27" s="47" t="str">
        <f t="shared" si="43"/>
        <v/>
      </c>
      <c r="AT27" s="47"/>
      <c r="AU27" s="189"/>
      <c r="AV27" s="190"/>
      <c r="AW27" s="42"/>
      <c r="AX27" s="186"/>
      <c r="AY27" s="187"/>
      <c r="AZ27" s="9"/>
      <c r="BA27" s="138"/>
      <c r="BB27" s="140"/>
      <c r="BC27" s="16"/>
      <c r="BD27" s="13" t="str">
        <f>IF(COUNTIF(祝日一覧!$E$2:$E$142,BC27),"○",IF(BG27&lt;&gt;"","○",""))</f>
        <v/>
      </c>
      <c r="BE27" s="27"/>
      <c r="BF27" s="47" t="str">
        <f t="shared" si="44"/>
        <v/>
      </c>
      <c r="BG27" s="47"/>
      <c r="BH27" s="189"/>
      <c r="BI27" s="190"/>
      <c r="BJ27" s="42"/>
      <c r="BK27" s="186"/>
      <c r="BL27" s="187"/>
      <c r="BM27" s="9"/>
      <c r="BN27" s="18"/>
      <c r="BO27" s="15" t="str">
        <f t="shared" si="0"/>
        <v/>
      </c>
      <c r="BP27" s="16" t="str">
        <f>IF(BP26="","",IF(BP26=【別紙３】!$G$36,"",IF(MONTH(BP26)=MONTH(BP26+1),BP26+1,"")))</f>
        <v/>
      </c>
      <c r="BQ27" s="13" t="str">
        <f>IF(COUNTIF(祝日一覧!$E$2:$E$142,BP27),"○",IF(BT27&lt;&gt;"","○",""))</f>
        <v/>
      </c>
      <c r="BR27" s="27"/>
      <c r="BS27" s="47" t="str">
        <f t="shared" si="45"/>
        <v/>
      </c>
      <c r="BT27" s="47"/>
      <c r="BU27" s="189"/>
      <c r="BV27" s="190"/>
      <c r="BW27" s="9"/>
      <c r="BX27" s="186"/>
      <c r="BY27" s="187"/>
      <c r="BZ27" s="9"/>
      <c r="CA27" s="138"/>
      <c r="CB27" s="140"/>
      <c r="CC27" s="16"/>
      <c r="CD27" s="13" t="str">
        <f>IF(COUNTIF(祝日一覧!$E$2:$E$142,CC27),"○",IF(CG27&lt;&gt;"","○",""))</f>
        <v/>
      </c>
      <c r="CE27" s="27"/>
      <c r="CF27" s="47" t="str">
        <f t="shared" si="46"/>
        <v/>
      </c>
      <c r="CG27" s="47"/>
      <c r="CH27" s="189"/>
      <c r="CI27" s="190"/>
      <c r="CJ27" s="42"/>
      <c r="CK27" s="186"/>
      <c r="CL27" s="187"/>
      <c r="CM27" s="9"/>
      <c r="CN27" s="138"/>
      <c r="CO27" s="140"/>
      <c r="CP27" s="16"/>
      <c r="CQ27" s="13" t="str">
        <f>IF(COUNTIF(祝日一覧!$E$2:$E$142,CP27),"○",IF(CT27&lt;&gt;"","○",""))</f>
        <v/>
      </c>
      <c r="CR27" s="27"/>
      <c r="CS27" s="47" t="str">
        <f t="shared" si="47"/>
        <v/>
      </c>
      <c r="CT27" s="47"/>
      <c r="CU27" s="189"/>
      <c r="CV27" s="190"/>
      <c r="CW27" s="42"/>
      <c r="CX27" s="186"/>
      <c r="CY27" s="187"/>
      <c r="CZ27" s="9"/>
      <c r="DA27" s="138"/>
      <c r="DB27" s="140"/>
      <c r="DC27" s="16"/>
      <c r="DD27" s="13" t="str">
        <f>IF(COUNTIF(祝日一覧!$E$2:$E$142,DC27),"○",IF(DG27&lt;&gt;"","○",""))</f>
        <v/>
      </c>
      <c r="DE27" s="27"/>
      <c r="DF27" s="47" t="str">
        <f t="shared" si="48"/>
        <v/>
      </c>
      <c r="DG27" s="47"/>
      <c r="DH27" s="189"/>
      <c r="DI27" s="190"/>
      <c r="DJ27" s="42"/>
      <c r="DK27" s="186"/>
      <c r="DL27" s="187"/>
      <c r="DM27" s="9"/>
      <c r="DN27" s="138"/>
      <c r="DO27" s="140"/>
      <c r="DP27" s="16"/>
      <c r="DQ27" s="13" t="str">
        <f>IF(COUNTIF(祝日一覧!$E$2:$E$142,DP27),"○",IF(DT27&lt;&gt;"","○",""))</f>
        <v/>
      </c>
      <c r="DR27" s="27"/>
      <c r="DS27" s="47" t="str">
        <f t="shared" si="49"/>
        <v/>
      </c>
      <c r="DT27" s="47"/>
      <c r="DU27" s="189"/>
      <c r="DV27" s="190"/>
      <c r="DW27" s="42"/>
      <c r="DX27" s="186"/>
      <c r="DY27" s="187"/>
      <c r="DZ27" s="9"/>
      <c r="EA27" s="138"/>
      <c r="EB27" s="140"/>
      <c r="EC27" s="16"/>
      <c r="ED27" s="13" t="str">
        <f>IF(COUNTIF(祝日一覧!$E$2:$E$142,EC27),"○",IF(EG27&lt;&gt;"","○",""))</f>
        <v/>
      </c>
      <c r="EE27" s="27"/>
      <c r="EF27" s="47" t="str">
        <f t="shared" si="50"/>
        <v/>
      </c>
      <c r="EG27" s="47"/>
      <c r="EH27" s="189"/>
      <c r="EI27" s="190"/>
      <c r="EJ27" s="42"/>
      <c r="EK27" s="186"/>
      <c r="EL27" s="187"/>
      <c r="EM27" s="9"/>
      <c r="EN27" s="138"/>
      <c r="EO27" s="140"/>
      <c r="EP27" s="16"/>
      <c r="EQ27" s="13" t="str">
        <f>IF(COUNTIF(祝日一覧!$E$2:$E$142,EP27),"○",IF(ET27&lt;&gt;"","○",""))</f>
        <v/>
      </c>
      <c r="ER27" s="27"/>
      <c r="ES27" s="47" t="str">
        <f t="shared" si="51"/>
        <v/>
      </c>
      <c r="ET27" s="47"/>
      <c r="EU27" s="189"/>
      <c r="EV27" s="190"/>
      <c r="EW27" s="42"/>
      <c r="EX27" s="186"/>
      <c r="EY27" s="187"/>
      <c r="EZ27" s="9"/>
      <c r="FA27" s="138"/>
      <c r="FB27" s="140"/>
      <c r="FC27" s="16"/>
      <c r="FD27" s="13" t="str">
        <f>IF(COUNTIF(祝日一覧!$E$2:$E$142,FC27),"○",IF(FG27&lt;&gt;"","○",""))</f>
        <v/>
      </c>
      <c r="FE27" s="27"/>
      <c r="FF27" s="47" t="str">
        <f t="shared" si="52"/>
        <v/>
      </c>
      <c r="FG27" s="47"/>
      <c r="FH27" s="189"/>
      <c r="FI27" s="190"/>
      <c r="FJ27" s="42"/>
      <c r="FK27" s="186"/>
      <c r="FL27" s="187"/>
      <c r="FM27" s="9"/>
      <c r="FN27" s="138"/>
      <c r="FO27" s="140"/>
      <c r="FP27" s="16"/>
      <c r="FQ27" s="13" t="str">
        <f>IF(COUNTIF(祝日一覧!$E$2:$E$142,FP27),"○",IF(FT27&lt;&gt;"","○",""))</f>
        <v/>
      </c>
      <c r="FR27" s="27"/>
      <c r="FS27" s="47" t="str">
        <f t="shared" si="53"/>
        <v/>
      </c>
      <c r="FT27" s="47"/>
      <c r="FU27" s="189"/>
      <c r="FV27" s="190"/>
      <c r="FW27" s="42"/>
      <c r="FX27" s="186"/>
      <c r="FY27" s="187"/>
      <c r="FZ27" s="9"/>
      <c r="GA27" s="138"/>
      <c r="GB27" s="140"/>
      <c r="GC27" s="16"/>
      <c r="GD27" s="13" t="str">
        <f>IF(COUNTIF(祝日一覧!$E$2:$E$142,GC27),"○",IF(GG27&lt;&gt;"","○",""))</f>
        <v/>
      </c>
      <c r="GE27" s="27"/>
      <c r="GF27" s="47" t="str">
        <f t="shared" si="54"/>
        <v/>
      </c>
      <c r="GG27" s="47"/>
      <c r="GH27" s="189"/>
      <c r="GI27" s="190"/>
      <c r="GJ27" s="42"/>
      <c r="GK27" s="186"/>
      <c r="GL27" s="187"/>
      <c r="GM27" s="9"/>
      <c r="GN27" s="138"/>
      <c r="GO27" s="140"/>
      <c r="GP27" s="16"/>
      <c r="GQ27" s="13" t="str">
        <f>IF(COUNTIF(祝日一覧!$E$2:$E$142,GP27),"○",IF(GT27&lt;&gt;"","○",""))</f>
        <v/>
      </c>
      <c r="GR27" s="27"/>
      <c r="GS27" s="47" t="str">
        <f t="shared" si="55"/>
        <v/>
      </c>
      <c r="GT27" s="47"/>
      <c r="GU27" s="189"/>
      <c r="GV27" s="190"/>
      <c r="GW27" s="42"/>
      <c r="GX27" s="186"/>
      <c r="GY27" s="187"/>
      <c r="GZ27" s="9"/>
      <c r="HA27" s="138"/>
      <c r="HB27" s="140" t="str">
        <f t="shared" si="1"/>
        <v/>
      </c>
      <c r="HC27" s="16" t="str">
        <f>IF(HC26="","",IF(HC26=【別紙３】!$G$36,"",IF(MONTH(HC26)=MONTH(HC26+1),HC26+1,"")))</f>
        <v/>
      </c>
      <c r="HD27" s="13" t="str">
        <f>IF(COUNTIF(祝日一覧!$E$2:$E$142,HC27),"○",IF(HG27&lt;&gt;"","○",""))</f>
        <v/>
      </c>
      <c r="HE27" s="27"/>
      <c r="HF27" s="47" t="str">
        <f t="shared" si="56"/>
        <v/>
      </c>
      <c r="HG27" s="47"/>
      <c r="HH27" s="189"/>
      <c r="HI27" s="190"/>
      <c r="HJ27" s="9"/>
      <c r="HK27" s="186"/>
      <c r="HL27" s="187"/>
      <c r="HM27" s="9"/>
      <c r="HN27" s="138"/>
      <c r="HO27" s="140"/>
      <c r="HP27" s="16"/>
      <c r="HQ27" s="13" t="str">
        <f>IF(COUNTIF(祝日一覧!$E$2:$E$142,HP27),"○",IF(HT27&lt;&gt;"","○",""))</f>
        <v/>
      </c>
      <c r="HR27" s="27"/>
      <c r="HS27" s="47" t="str">
        <f t="shared" si="57"/>
        <v/>
      </c>
      <c r="HT27" s="47"/>
      <c r="HU27" s="189"/>
      <c r="HV27" s="190"/>
      <c r="HW27" s="42"/>
      <c r="HX27" s="186"/>
      <c r="HY27" s="187"/>
      <c r="HZ27" s="9"/>
      <c r="IA27" s="138"/>
      <c r="IB27" s="140"/>
      <c r="IC27" s="16"/>
      <c r="ID27" s="13" t="str">
        <f>IF(COUNTIF(祝日一覧!$E$2:$E$142,IC27),"○",IF(IG27&lt;&gt;"","○",""))</f>
        <v/>
      </c>
      <c r="IE27" s="27"/>
      <c r="IF27" s="47" t="str">
        <f t="shared" si="58"/>
        <v/>
      </c>
      <c r="IG27" s="47"/>
      <c r="IH27" s="189"/>
      <c r="II27" s="190"/>
      <c r="IJ27" s="42"/>
      <c r="IK27" s="186"/>
      <c r="IL27" s="187"/>
      <c r="IM27" s="9"/>
      <c r="IN27" s="138"/>
      <c r="IO27" s="140"/>
      <c r="IP27" s="16"/>
      <c r="IQ27" s="13" t="str">
        <f>IF(COUNTIF(祝日一覧!$E$2:$E$142,IP27),"○",IF(IT27&lt;&gt;"","○",""))</f>
        <v/>
      </c>
      <c r="IR27" s="27"/>
      <c r="IS27" s="47" t="str">
        <f t="shared" si="59"/>
        <v/>
      </c>
      <c r="IT27" s="47"/>
      <c r="IU27" s="189"/>
      <c r="IV27" s="190"/>
      <c r="IW27" s="42"/>
      <c r="IX27" s="186"/>
      <c r="IY27" s="187"/>
      <c r="IZ27" s="9"/>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row>
    <row r="28" spans="1:507" ht="15.6" customHeight="1">
      <c r="A28" s="138"/>
      <c r="B28" s="140"/>
      <c r="C28" s="16"/>
      <c r="D28" s="13" t="str">
        <f>IF(COUNTIF(祝日一覧!$E$2:$E$142,C28),"○",IF(G28&lt;&gt;"","○",""))</f>
        <v/>
      </c>
      <c r="E28" s="27"/>
      <c r="F28" s="47" t="str">
        <f t="shared" si="40"/>
        <v/>
      </c>
      <c r="G28" s="47"/>
      <c r="H28" s="189"/>
      <c r="I28" s="190"/>
      <c r="J28" s="45"/>
      <c r="K28" s="257"/>
      <c r="L28" s="257"/>
      <c r="M28" s="9"/>
      <c r="N28" s="138"/>
      <c r="O28" s="140"/>
      <c r="P28" s="16"/>
      <c r="Q28" s="13" t="str">
        <f>IF(COUNTIF(祝日一覧!$E$2:$E$142,P28),"○",IF(T28&lt;&gt;"","○",""))</f>
        <v/>
      </c>
      <c r="R28" s="27"/>
      <c r="S28" s="47" t="str">
        <f t="shared" si="41"/>
        <v/>
      </c>
      <c r="T28" s="47"/>
      <c r="U28" s="189"/>
      <c r="V28" s="190"/>
      <c r="W28" s="45"/>
      <c r="X28" s="257"/>
      <c r="Y28" s="257"/>
      <c r="Z28" s="9"/>
      <c r="AA28" s="138"/>
      <c r="AB28" s="140"/>
      <c r="AC28" s="16"/>
      <c r="AD28" s="13" t="str">
        <f>IF(COUNTIF(祝日一覧!$E$2:$E$142,AC28),"○",IF(AG28&lt;&gt;"","○",""))</f>
        <v/>
      </c>
      <c r="AE28" s="27"/>
      <c r="AF28" s="47" t="str">
        <f t="shared" si="42"/>
        <v/>
      </c>
      <c r="AG28" s="47"/>
      <c r="AH28" s="189"/>
      <c r="AI28" s="190"/>
      <c r="AJ28" s="45"/>
      <c r="AK28" s="257"/>
      <c r="AL28" s="257"/>
      <c r="AM28" s="9"/>
      <c r="AN28" s="138"/>
      <c r="AO28" s="140"/>
      <c r="AP28" s="16"/>
      <c r="AQ28" s="13" t="str">
        <f>IF(COUNTIF(祝日一覧!$E$2:$E$142,AP28),"○",IF(AT28&lt;&gt;"","○",""))</f>
        <v/>
      </c>
      <c r="AR28" s="27"/>
      <c r="AS28" s="47" t="str">
        <f t="shared" si="43"/>
        <v/>
      </c>
      <c r="AT28" s="47"/>
      <c r="AU28" s="189"/>
      <c r="AV28" s="190"/>
      <c r="AW28" s="45"/>
      <c r="AX28" s="257"/>
      <c r="AY28" s="257"/>
      <c r="AZ28" s="9"/>
      <c r="BA28" s="138"/>
      <c r="BB28" s="140"/>
      <c r="BC28" s="16"/>
      <c r="BD28" s="13" t="str">
        <f>IF(COUNTIF(祝日一覧!$E$2:$E$142,BC28),"○",IF(BG28&lt;&gt;"","○",""))</f>
        <v/>
      </c>
      <c r="BE28" s="27"/>
      <c r="BF28" s="47" t="str">
        <f t="shared" si="44"/>
        <v/>
      </c>
      <c r="BG28" s="47"/>
      <c r="BH28" s="189"/>
      <c r="BI28" s="190"/>
      <c r="BJ28" s="45"/>
      <c r="BK28" s="257"/>
      <c r="BL28" s="257"/>
      <c r="BM28" s="9"/>
      <c r="BN28" s="18"/>
      <c r="BO28" s="15" t="str">
        <f t="shared" si="0"/>
        <v/>
      </c>
      <c r="BP28" s="16" t="str">
        <f>IF(BP27="","",IF(BP27=【別紙３】!$G$36,"",IF(MONTH(BP27)=MONTH(BP27+1),BP27+1,"")))</f>
        <v/>
      </c>
      <c r="BQ28" s="13" t="str">
        <f>IF(COUNTIF(祝日一覧!$E$2:$E$142,BP28),"○",IF(BT28&lt;&gt;"","○",""))</f>
        <v/>
      </c>
      <c r="BR28" s="27"/>
      <c r="BS28" s="47" t="str">
        <f t="shared" si="45"/>
        <v/>
      </c>
      <c r="BT28" s="47"/>
      <c r="BU28" s="189"/>
      <c r="BV28" s="190"/>
      <c r="BW28" s="9"/>
      <c r="BZ28" s="9"/>
      <c r="CA28" s="138"/>
      <c r="CB28" s="140"/>
      <c r="CC28" s="16"/>
      <c r="CD28" s="13" t="str">
        <f>IF(COUNTIF(祝日一覧!$E$2:$E$142,CC28),"○",IF(CG28&lt;&gt;"","○",""))</f>
        <v/>
      </c>
      <c r="CE28" s="27"/>
      <c r="CF28" s="47" t="str">
        <f t="shared" si="46"/>
        <v/>
      </c>
      <c r="CG28" s="47"/>
      <c r="CH28" s="189"/>
      <c r="CI28" s="190"/>
      <c r="CJ28" s="45"/>
      <c r="CK28" s="257"/>
      <c r="CL28" s="257"/>
      <c r="CM28" s="9"/>
      <c r="CN28" s="138"/>
      <c r="CO28" s="140"/>
      <c r="CP28" s="16"/>
      <c r="CQ28" s="13" t="str">
        <f>IF(COUNTIF(祝日一覧!$E$2:$E$142,CP28),"○",IF(CT28&lt;&gt;"","○",""))</f>
        <v/>
      </c>
      <c r="CR28" s="27"/>
      <c r="CS28" s="47" t="str">
        <f t="shared" si="47"/>
        <v/>
      </c>
      <c r="CT28" s="47"/>
      <c r="CU28" s="189"/>
      <c r="CV28" s="190"/>
      <c r="CW28" s="45"/>
      <c r="CX28" s="257"/>
      <c r="CY28" s="257"/>
      <c r="CZ28" s="9"/>
      <c r="DA28" s="138"/>
      <c r="DB28" s="140"/>
      <c r="DC28" s="16"/>
      <c r="DD28" s="13" t="str">
        <f>IF(COUNTIF(祝日一覧!$E$2:$E$142,DC28),"○",IF(DG28&lt;&gt;"","○",""))</f>
        <v/>
      </c>
      <c r="DE28" s="27"/>
      <c r="DF28" s="47" t="str">
        <f t="shared" si="48"/>
        <v/>
      </c>
      <c r="DG28" s="47"/>
      <c r="DH28" s="189"/>
      <c r="DI28" s="190"/>
      <c r="DJ28" s="45"/>
      <c r="DK28" s="257"/>
      <c r="DL28" s="257"/>
      <c r="DM28" s="9"/>
      <c r="DN28" s="138"/>
      <c r="DO28" s="140"/>
      <c r="DP28" s="16"/>
      <c r="DQ28" s="13" t="str">
        <f>IF(COUNTIF(祝日一覧!$E$2:$E$142,DP28),"○",IF(DT28&lt;&gt;"","○",""))</f>
        <v/>
      </c>
      <c r="DR28" s="27"/>
      <c r="DS28" s="47" t="str">
        <f t="shared" si="49"/>
        <v/>
      </c>
      <c r="DT28" s="47"/>
      <c r="DU28" s="189"/>
      <c r="DV28" s="190"/>
      <c r="DW28" s="45"/>
      <c r="DX28" s="257"/>
      <c r="DY28" s="257"/>
      <c r="DZ28" s="9"/>
      <c r="EA28" s="138"/>
      <c r="EB28" s="140"/>
      <c r="EC28" s="16"/>
      <c r="ED28" s="13" t="str">
        <f>IF(COUNTIF(祝日一覧!$E$2:$E$142,EC28),"○",IF(EG28&lt;&gt;"","○",""))</f>
        <v/>
      </c>
      <c r="EE28" s="27"/>
      <c r="EF28" s="47" t="str">
        <f t="shared" si="50"/>
        <v/>
      </c>
      <c r="EG28" s="47"/>
      <c r="EH28" s="189"/>
      <c r="EI28" s="190"/>
      <c r="EJ28" s="45"/>
      <c r="EK28" s="257"/>
      <c r="EL28" s="257"/>
      <c r="EM28" s="9"/>
      <c r="EN28" s="138"/>
      <c r="EO28" s="140"/>
      <c r="EP28" s="16"/>
      <c r="EQ28" s="13" t="str">
        <f>IF(COUNTIF(祝日一覧!$E$2:$E$142,EP28),"○",IF(ET28&lt;&gt;"","○",""))</f>
        <v/>
      </c>
      <c r="ER28" s="27"/>
      <c r="ES28" s="47" t="str">
        <f t="shared" si="51"/>
        <v/>
      </c>
      <c r="ET28" s="47"/>
      <c r="EU28" s="189"/>
      <c r="EV28" s="190"/>
      <c r="EW28" s="45"/>
      <c r="EX28" s="257"/>
      <c r="EY28" s="257"/>
      <c r="EZ28" s="9"/>
      <c r="FA28" s="138"/>
      <c r="FB28" s="140"/>
      <c r="FC28" s="16"/>
      <c r="FD28" s="13" t="str">
        <f>IF(COUNTIF(祝日一覧!$E$2:$E$142,FC28),"○",IF(FG28&lt;&gt;"","○",""))</f>
        <v/>
      </c>
      <c r="FE28" s="27"/>
      <c r="FF28" s="47" t="str">
        <f t="shared" si="52"/>
        <v/>
      </c>
      <c r="FG28" s="47"/>
      <c r="FH28" s="189"/>
      <c r="FI28" s="190"/>
      <c r="FJ28" s="45"/>
      <c r="FK28" s="257"/>
      <c r="FL28" s="257"/>
      <c r="FM28" s="9"/>
      <c r="FN28" s="138"/>
      <c r="FO28" s="140"/>
      <c r="FP28" s="16"/>
      <c r="FQ28" s="13" t="str">
        <f>IF(COUNTIF(祝日一覧!$E$2:$E$142,FP28),"○",IF(FT28&lt;&gt;"","○",""))</f>
        <v/>
      </c>
      <c r="FR28" s="27"/>
      <c r="FS28" s="47" t="str">
        <f t="shared" si="53"/>
        <v/>
      </c>
      <c r="FT28" s="47"/>
      <c r="FU28" s="189"/>
      <c r="FV28" s="190"/>
      <c r="FW28" s="45"/>
      <c r="FX28" s="257"/>
      <c r="FY28" s="257"/>
      <c r="FZ28" s="9"/>
      <c r="GA28" s="138"/>
      <c r="GB28" s="140"/>
      <c r="GC28" s="16"/>
      <c r="GD28" s="13" t="str">
        <f>IF(COUNTIF(祝日一覧!$E$2:$E$142,GC28),"○",IF(GG28&lt;&gt;"","○",""))</f>
        <v/>
      </c>
      <c r="GE28" s="27"/>
      <c r="GF28" s="47" t="str">
        <f t="shared" si="54"/>
        <v/>
      </c>
      <c r="GG28" s="47"/>
      <c r="GH28" s="189"/>
      <c r="GI28" s="190"/>
      <c r="GJ28" s="45"/>
      <c r="GK28" s="257"/>
      <c r="GL28" s="257"/>
      <c r="GM28" s="9"/>
      <c r="GN28" s="138"/>
      <c r="GO28" s="140"/>
      <c r="GP28" s="16"/>
      <c r="GQ28" s="13" t="str">
        <f>IF(COUNTIF(祝日一覧!$E$2:$E$142,GP28),"○",IF(GT28&lt;&gt;"","○",""))</f>
        <v/>
      </c>
      <c r="GR28" s="27"/>
      <c r="GS28" s="47" t="str">
        <f t="shared" si="55"/>
        <v/>
      </c>
      <c r="GT28" s="47"/>
      <c r="GU28" s="189"/>
      <c r="GV28" s="190"/>
      <c r="GW28" s="45"/>
      <c r="GX28" s="257"/>
      <c r="GY28" s="257"/>
      <c r="GZ28" s="9"/>
      <c r="HA28" s="138"/>
      <c r="HB28" s="140" t="str">
        <f t="shared" si="1"/>
        <v/>
      </c>
      <c r="HC28" s="16" t="str">
        <f>IF(HC27="","",IF(HC27=【別紙３】!$G$36,"",IF(MONTH(HC27)=MONTH(HC27+1),HC27+1,"")))</f>
        <v/>
      </c>
      <c r="HD28" s="13" t="str">
        <f>IF(COUNTIF(祝日一覧!$E$2:$E$142,HC28),"○",IF(HG28&lt;&gt;"","○",""))</f>
        <v/>
      </c>
      <c r="HE28" s="27"/>
      <c r="HF28" s="47" t="str">
        <f t="shared" si="56"/>
        <v/>
      </c>
      <c r="HG28" s="47"/>
      <c r="HH28" s="189"/>
      <c r="HI28" s="190"/>
      <c r="HJ28" s="9"/>
      <c r="HM28" s="9"/>
      <c r="HN28" s="138"/>
      <c r="HO28" s="140"/>
      <c r="HP28" s="16"/>
      <c r="HQ28" s="13" t="str">
        <f>IF(COUNTIF(祝日一覧!$E$2:$E$142,HP28),"○",IF(HT28&lt;&gt;"","○",""))</f>
        <v/>
      </c>
      <c r="HR28" s="27"/>
      <c r="HS28" s="47" t="str">
        <f t="shared" si="57"/>
        <v/>
      </c>
      <c r="HT28" s="47"/>
      <c r="HU28" s="189"/>
      <c r="HV28" s="190"/>
      <c r="HW28" s="45"/>
      <c r="HX28" s="257"/>
      <c r="HY28" s="257"/>
      <c r="HZ28" s="9"/>
      <c r="IA28" s="138"/>
      <c r="IB28" s="140"/>
      <c r="IC28" s="16"/>
      <c r="ID28" s="13" t="str">
        <f>IF(COUNTIF(祝日一覧!$E$2:$E$142,IC28),"○",IF(IG28&lt;&gt;"","○",""))</f>
        <v/>
      </c>
      <c r="IE28" s="27"/>
      <c r="IF28" s="47" t="str">
        <f t="shared" si="58"/>
        <v/>
      </c>
      <c r="IG28" s="47"/>
      <c r="IH28" s="189"/>
      <c r="II28" s="190"/>
      <c r="IJ28" s="45"/>
      <c r="IK28" s="257"/>
      <c r="IL28" s="257"/>
      <c r="IM28" s="9"/>
      <c r="IN28" s="138"/>
      <c r="IO28" s="140"/>
      <c r="IP28" s="16"/>
      <c r="IQ28" s="13" t="str">
        <f>IF(COUNTIF(祝日一覧!$E$2:$E$142,IP28),"○",IF(IT28&lt;&gt;"","○",""))</f>
        <v/>
      </c>
      <c r="IR28" s="27"/>
      <c r="IS28" s="47" t="str">
        <f t="shared" si="59"/>
        <v/>
      </c>
      <c r="IT28" s="47"/>
      <c r="IU28" s="189"/>
      <c r="IV28" s="190"/>
      <c r="IW28" s="45"/>
      <c r="IX28" s="257"/>
      <c r="IY28" s="257"/>
      <c r="IZ28" s="9"/>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row>
    <row r="29" spans="1:507" ht="15.6" customHeight="1">
      <c r="A29" s="138"/>
      <c r="B29" s="140"/>
      <c r="C29" s="16"/>
      <c r="D29" s="13" t="str">
        <f>IF(COUNTIF(祝日一覧!$E$2:$E$142,C29),"○",IF(G29&lt;&gt;"","○",""))</f>
        <v/>
      </c>
      <c r="E29" s="27"/>
      <c r="F29" s="47" t="str">
        <f t="shared" si="40"/>
        <v/>
      </c>
      <c r="G29" s="47"/>
      <c r="H29" s="189"/>
      <c r="I29" s="190"/>
      <c r="J29" s="45"/>
      <c r="K29" s="258"/>
      <c r="L29" s="258"/>
      <c r="M29" s="9"/>
      <c r="N29" s="138"/>
      <c r="O29" s="140"/>
      <c r="P29" s="16"/>
      <c r="Q29" s="13" t="str">
        <f>IF(COUNTIF(祝日一覧!$E$2:$E$142,P29),"○",IF(T29&lt;&gt;"","○",""))</f>
        <v/>
      </c>
      <c r="R29" s="27"/>
      <c r="S29" s="47" t="str">
        <f t="shared" si="41"/>
        <v/>
      </c>
      <c r="T29" s="47"/>
      <c r="U29" s="189"/>
      <c r="V29" s="190"/>
      <c r="W29" s="45"/>
      <c r="X29" s="258"/>
      <c r="Y29" s="258"/>
      <c r="Z29" s="9"/>
      <c r="AA29" s="138"/>
      <c r="AB29" s="140"/>
      <c r="AC29" s="16"/>
      <c r="AD29" s="13" t="str">
        <f>IF(COUNTIF(祝日一覧!$E$2:$E$142,AC29),"○",IF(AG29&lt;&gt;"","○",""))</f>
        <v/>
      </c>
      <c r="AE29" s="27"/>
      <c r="AF29" s="47" t="str">
        <f t="shared" si="42"/>
        <v/>
      </c>
      <c r="AG29" s="47"/>
      <c r="AH29" s="189"/>
      <c r="AI29" s="190"/>
      <c r="AJ29" s="45"/>
      <c r="AK29" s="258"/>
      <c r="AL29" s="258"/>
      <c r="AM29" s="9"/>
      <c r="AN29" s="138"/>
      <c r="AO29" s="140"/>
      <c r="AP29" s="16"/>
      <c r="AQ29" s="13" t="str">
        <f>IF(COUNTIF(祝日一覧!$E$2:$E$142,AP29),"○",IF(AT29&lt;&gt;"","○",""))</f>
        <v/>
      </c>
      <c r="AR29" s="27"/>
      <c r="AS29" s="47" t="str">
        <f t="shared" si="43"/>
        <v/>
      </c>
      <c r="AT29" s="47"/>
      <c r="AU29" s="189"/>
      <c r="AV29" s="190"/>
      <c r="AW29" s="45"/>
      <c r="AX29" s="258"/>
      <c r="AY29" s="258"/>
      <c r="AZ29" s="9"/>
      <c r="BA29" s="138"/>
      <c r="BB29" s="140"/>
      <c r="BC29" s="16"/>
      <c r="BD29" s="13" t="str">
        <f>IF(COUNTIF(祝日一覧!$E$2:$E$142,BC29),"○",IF(BG29&lt;&gt;"","○",""))</f>
        <v/>
      </c>
      <c r="BE29" s="27"/>
      <c r="BF29" s="47" t="str">
        <f t="shared" si="44"/>
        <v/>
      </c>
      <c r="BG29" s="47"/>
      <c r="BH29" s="189"/>
      <c r="BI29" s="190"/>
      <c r="BJ29" s="45"/>
      <c r="BK29" s="258"/>
      <c r="BL29" s="258"/>
      <c r="BM29" s="9"/>
      <c r="BN29" s="18"/>
      <c r="BO29" s="15" t="str">
        <f t="shared" si="0"/>
        <v/>
      </c>
      <c r="BP29" s="16" t="str">
        <f>IF(BP28="","",IF(BP28=【別紙３】!$G$36,"",IF(MONTH(BP28)=MONTH(BP28+1),BP28+1,"")))</f>
        <v/>
      </c>
      <c r="BQ29" s="13" t="str">
        <f>IF(COUNTIF(祝日一覧!$E$2:$E$142,BP29),"○",IF(BT29&lt;&gt;"","○",""))</f>
        <v/>
      </c>
      <c r="BR29" s="27"/>
      <c r="BS29" s="47" t="str">
        <f t="shared" si="45"/>
        <v/>
      </c>
      <c r="BT29" s="47"/>
      <c r="BU29" s="189"/>
      <c r="BV29" s="190"/>
      <c r="BW29" s="9"/>
      <c r="BZ29" s="9"/>
      <c r="CA29" s="138"/>
      <c r="CB29" s="140"/>
      <c r="CC29" s="16"/>
      <c r="CD29" s="13" t="str">
        <f>IF(COUNTIF(祝日一覧!$E$2:$E$142,CC29),"○",IF(CG29&lt;&gt;"","○",""))</f>
        <v/>
      </c>
      <c r="CE29" s="27"/>
      <c r="CF29" s="47" t="str">
        <f t="shared" si="46"/>
        <v/>
      </c>
      <c r="CG29" s="47"/>
      <c r="CH29" s="189"/>
      <c r="CI29" s="190"/>
      <c r="CJ29" s="45"/>
      <c r="CK29" s="258"/>
      <c r="CL29" s="258"/>
      <c r="CM29" s="9"/>
      <c r="CN29" s="138"/>
      <c r="CO29" s="140"/>
      <c r="CP29" s="16"/>
      <c r="CQ29" s="13" t="str">
        <f>IF(COUNTIF(祝日一覧!$E$2:$E$142,CP29),"○",IF(CT29&lt;&gt;"","○",""))</f>
        <v/>
      </c>
      <c r="CR29" s="27"/>
      <c r="CS29" s="47" t="str">
        <f t="shared" si="47"/>
        <v/>
      </c>
      <c r="CT29" s="47"/>
      <c r="CU29" s="189"/>
      <c r="CV29" s="190"/>
      <c r="CW29" s="45"/>
      <c r="CX29" s="258"/>
      <c r="CY29" s="258"/>
      <c r="CZ29" s="9"/>
      <c r="DA29" s="138"/>
      <c r="DB29" s="140"/>
      <c r="DC29" s="16"/>
      <c r="DD29" s="13" t="str">
        <f>IF(COUNTIF(祝日一覧!$E$2:$E$142,DC29),"○",IF(DG29&lt;&gt;"","○",""))</f>
        <v/>
      </c>
      <c r="DE29" s="27"/>
      <c r="DF29" s="47" t="str">
        <f t="shared" si="48"/>
        <v/>
      </c>
      <c r="DG29" s="47"/>
      <c r="DH29" s="189"/>
      <c r="DI29" s="190"/>
      <c r="DJ29" s="45"/>
      <c r="DK29" s="258"/>
      <c r="DL29" s="258"/>
      <c r="DM29" s="9"/>
      <c r="DN29" s="138"/>
      <c r="DO29" s="140"/>
      <c r="DP29" s="16"/>
      <c r="DQ29" s="13" t="str">
        <f>IF(COUNTIF(祝日一覧!$E$2:$E$142,DP29),"○",IF(DT29&lt;&gt;"","○",""))</f>
        <v/>
      </c>
      <c r="DR29" s="27"/>
      <c r="DS29" s="47" t="str">
        <f t="shared" si="49"/>
        <v/>
      </c>
      <c r="DT29" s="47"/>
      <c r="DU29" s="189"/>
      <c r="DV29" s="190"/>
      <c r="DW29" s="45"/>
      <c r="DX29" s="258"/>
      <c r="DY29" s="258"/>
      <c r="DZ29" s="9"/>
      <c r="EA29" s="138"/>
      <c r="EB29" s="140"/>
      <c r="EC29" s="16"/>
      <c r="ED29" s="13" t="str">
        <f>IF(COUNTIF(祝日一覧!$E$2:$E$142,EC29),"○",IF(EG29&lt;&gt;"","○",""))</f>
        <v/>
      </c>
      <c r="EE29" s="27"/>
      <c r="EF29" s="47" t="str">
        <f t="shared" si="50"/>
        <v/>
      </c>
      <c r="EG29" s="47"/>
      <c r="EH29" s="189"/>
      <c r="EI29" s="190"/>
      <c r="EJ29" s="45"/>
      <c r="EK29" s="258"/>
      <c r="EL29" s="258"/>
      <c r="EM29" s="9"/>
      <c r="EN29" s="138"/>
      <c r="EO29" s="140"/>
      <c r="EP29" s="16"/>
      <c r="EQ29" s="13" t="str">
        <f>IF(COUNTIF(祝日一覧!$E$2:$E$142,EP29),"○",IF(ET29&lt;&gt;"","○",""))</f>
        <v/>
      </c>
      <c r="ER29" s="27"/>
      <c r="ES29" s="47" t="str">
        <f t="shared" si="51"/>
        <v/>
      </c>
      <c r="ET29" s="47"/>
      <c r="EU29" s="189"/>
      <c r="EV29" s="190"/>
      <c r="EW29" s="45"/>
      <c r="EX29" s="258"/>
      <c r="EY29" s="258"/>
      <c r="EZ29" s="9"/>
      <c r="FA29" s="138"/>
      <c r="FB29" s="140"/>
      <c r="FC29" s="16"/>
      <c r="FD29" s="13" t="str">
        <f>IF(COUNTIF(祝日一覧!$E$2:$E$142,FC29),"○",IF(FG29&lt;&gt;"","○",""))</f>
        <v/>
      </c>
      <c r="FE29" s="27"/>
      <c r="FF29" s="47" t="str">
        <f t="shared" si="52"/>
        <v/>
      </c>
      <c r="FG29" s="47"/>
      <c r="FH29" s="189"/>
      <c r="FI29" s="190"/>
      <c r="FJ29" s="45"/>
      <c r="FK29" s="258"/>
      <c r="FL29" s="258"/>
      <c r="FM29" s="9"/>
      <c r="FN29" s="138"/>
      <c r="FO29" s="140"/>
      <c r="FP29" s="16"/>
      <c r="FQ29" s="13" t="str">
        <f>IF(COUNTIF(祝日一覧!$E$2:$E$142,FP29),"○",IF(FT29&lt;&gt;"","○",""))</f>
        <v/>
      </c>
      <c r="FR29" s="27"/>
      <c r="FS29" s="47" t="str">
        <f t="shared" si="53"/>
        <v/>
      </c>
      <c r="FT29" s="47"/>
      <c r="FU29" s="189"/>
      <c r="FV29" s="190"/>
      <c r="FW29" s="45"/>
      <c r="FX29" s="258"/>
      <c r="FY29" s="258"/>
      <c r="FZ29" s="9"/>
      <c r="GA29" s="138"/>
      <c r="GB29" s="140"/>
      <c r="GC29" s="16"/>
      <c r="GD29" s="13" t="str">
        <f>IF(COUNTIF(祝日一覧!$E$2:$E$142,GC29),"○",IF(GG29&lt;&gt;"","○",""))</f>
        <v/>
      </c>
      <c r="GE29" s="27"/>
      <c r="GF29" s="47" t="str">
        <f t="shared" si="54"/>
        <v/>
      </c>
      <c r="GG29" s="47"/>
      <c r="GH29" s="189"/>
      <c r="GI29" s="190"/>
      <c r="GJ29" s="45"/>
      <c r="GK29" s="258"/>
      <c r="GL29" s="258"/>
      <c r="GM29" s="9"/>
      <c r="GN29" s="138"/>
      <c r="GO29" s="140"/>
      <c r="GP29" s="16"/>
      <c r="GQ29" s="13" t="str">
        <f>IF(COUNTIF(祝日一覧!$E$2:$E$142,GP29),"○",IF(GT29&lt;&gt;"","○",""))</f>
        <v/>
      </c>
      <c r="GR29" s="27"/>
      <c r="GS29" s="47" t="str">
        <f t="shared" si="55"/>
        <v/>
      </c>
      <c r="GT29" s="47"/>
      <c r="GU29" s="189"/>
      <c r="GV29" s="190"/>
      <c r="GW29" s="45"/>
      <c r="GX29" s="258"/>
      <c r="GY29" s="258"/>
      <c r="GZ29" s="9"/>
      <c r="HA29" s="138"/>
      <c r="HB29" s="140" t="str">
        <f t="shared" si="1"/>
        <v/>
      </c>
      <c r="HC29" s="16" t="str">
        <f>IF(HC28="","",IF(HC28=【別紙３】!$G$36,"",IF(MONTH(HC28)=MONTH(HC28+1),HC28+1,"")))</f>
        <v/>
      </c>
      <c r="HD29" s="13" t="str">
        <f>IF(COUNTIF(祝日一覧!$E$2:$E$142,HC29),"○",IF(HG29&lt;&gt;"","○",""))</f>
        <v/>
      </c>
      <c r="HE29" s="27"/>
      <c r="HF29" s="47" t="str">
        <f t="shared" si="56"/>
        <v/>
      </c>
      <c r="HG29" s="47"/>
      <c r="HH29" s="189"/>
      <c r="HI29" s="190"/>
      <c r="HJ29" s="9"/>
      <c r="HM29" s="9"/>
      <c r="HN29" s="138"/>
      <c r="HO29" s="140"/>
      <c r="HP29" s="16"/>
      <c r="HQ29" s="13" t="str">
        <f>IF(COUNTIF(祝日一覧!$E$2:$E$142,HP29),"○",IF(HT29&lt;&gt;"","○",""))</f>
        <v/>
      </c>
      <c r="HR29" s="27"/>
      <c r="HS29" s="47" t="str">
        <f t="shared" si="57"/>
        <v/>
      </c>
      <c r="HT29" s="47"/>
      <c r="HU29" s="189"/>
      <c r="HV29" s="190"/>
      <c r="HW29" s="45"/>
      <c r="HX29" s="258"/>
      <c r="HY29" s="258"/>
      <c r="HZ29" s="9"/>
      <c r="IA29" s="138"/>
      <c r="IB29" s="140"/>
      <c r="IC29" s="16"/>
      <c r="ID29" s="13" t="str">
        <f>IF(COUNTIF(祝日一覧!$E$2:$E$142,IC29),"○",IF(IG29&lt;&gt;"","○",""))</f>
        <v/>
      </c>
      <c r="IE29" s="27"/>
      <c r="IF29" s="47" t="str">
        <f t="shared" si="58"/>
        <v/>
      </c>
      <c r="IG29" s="47"/>
      <c r="IH29" s="189"/>
      <c r="II29" s="190"/>
      <c r="IJ29" s="45"/>
      <c r="IK29" s="258"/>
      <c r="IL29" s="258"/>
      <c r="IM29" s="9"/>
      <c r="IN29" s="138"/>
      <c r="IO29" s="140"/>
      <c r="IP29" s="16"/>
      <c r="IQ29" s="13" t="str">
        <f>IF(COUNTIF(祝日一覧!$E$2:$E$142,IP29),"○",IF(IT29&lt;&gt;"","○",""))</f>
        <v/>
      </c>
      <c r="IR29" s="27"/>
      <c r="IS29" s="47" t="str">
        <f t="shared" si="59"/>
        <v/>
      </c>
      <c r="IT29" s="47"/>
      <c r="IU29" s="189"/>
      <c r="IV29" s="190"/>
      <c r="IW29" s="45"/>
      <c r="IX29" s="258"/>
      <c r="IY29" s="258"/>
      <c r="IZ29" s="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row>
    <row r="30" spans="1:507" ht="15.6" customHeight="1">
      <c r="A30" s="138"/>
      <c r="B30" s="140"/>
      <c r="C30" s="16"/>
      <c r="D30" s="13" t="str">
        <f>IF(COUNTIF(祝日一覧!$E$2:$E$142,C30),"○",IF(G30&lt;&gt;"","○",""))</f>
        <v/>
      </c>
      <c r="E30" s="27"/>
      <c r="F30" s="47" t="str">
        <f t="shared" si="40"/>
        <v/>
      </c>
      <c r="G30" s="47"/>
      <c r="H30" s="189"/>
      <c r="I30" s="190"/>
      <c r="J30" s="45"/>
      <c r="K30" s="253" t="s">
        <v>129</v>
      </c>
      <c r="L30" s="254"/>
      <c r="M30" s="9"/>
      <c r="N30" s="138"/>
      <c r="O30" s="140"/>
      <c r="P30" s="16"/>
      <c r="Q30" s="13" t="str">
        <f>IF(COUNTIF(祝日一覧!$E$2:$E$142,P30),"○",IF(T30&lt;&gt;"","○",""))</f>
        <v/>
      </c>
      <c r="R30" s="27"/>
      <c r="S30" s="47" t="str">
        <f t="shared" si="41"/>
        <v/>
      </c>
      <c r="T30" s="47"/>
      <c r="U30" s="189"/>
      <c r="V30" s="190"/>
      <c r="W30" s="45"/>
      <c r="X30" s="253" t="s">
        <v>129</v>
      </c>
      <c r="Y30" s="254"/>
      <c r="Z30" s="9"/>
      <c r="AA30" s="138"/>
      <c r="AB30" s="140"/>
      <c r="AC30" s="16"/>
      <c r="AD30" s="13" t="str">
        <f>IF(COUNTIF(祝日一覧!$E$2:$E$142,AC30),"○",IF(AG30&lt;&gt;"","○",""))</f>
        <v/>
      </c>
      <c r="AE30" s="27"/>
      <c r="AF30" s="47" t="str">
        <f t="shared" si="42"/>
        <v/>
      </c>
      <c r="AG30" s="47"/>
      <c r="AH30" s="189"/>
      <c r="AI30" s="190"/>
      <c r="AJ30" s="45"/>
      <c r="AK30" s="253" t="s">
        <v>129</v>
      </c>
      <c r="AL30" s="254"/>
      <c r="AM30" s="9"/>
      <c r="AN30" s="138"/>
      <c r="AO30" s="140"/>
      <c r="AP30" s="16"/>
      <c r="AQ30" s="13" t="str">
        <f>IF(COUNTIF(祝日一覧!$E$2:$E$142,AP30),"○",IF(AT30&lt;&gt;"","○",""))</f>
        <v/>
      </c>
      <c r="AR30" s="27"/>
      <c r="AS30" s="47" t="str">
        <f t="shared" si="43"/>
        <v/>
      </c>
      <c r="AT30" s="47"/>
      <c r="AU30" s="189"/>
      <c r="AV30" s="190"/>
      <c r="AW30" s="45"/>
      <c r="AX30" s="253" t="s">
        <v>129</v>
      </c>
      <c r="AY30" s="254"/>
      <c r="AZ30" s="9"/>
      <c r="BA30" s="138"/>
      <c r="BB30" s="140"/>
      <c r="BC30" s="16"/>
      <c r="BD30" s="13" t="str">
        <f>IF(COUNTIF(祝日一覧!$E$2:$E$142,BC30),"○",IF(BG30&lt;&gt;"","○",""))</f>
        <v/>
      </c>
      <c r="BE30" s="27"/>
      <c r="BF30" s="47" t="str">
        <f t="shared" si="44"/>
        <v/>
      </c>
      <c r="BG30" s="47"/>
      <c r="BH30" s="189"/>
      <c r="BI30" s="190"/>
      <c r="BJ30" s="45"/>
      <c r="BK30" s="253" t="s">
        <v>129</v>
      </c>
      <c r="BL30" s="254"/>
      <c r="BM30" s="9"/>
      <c r="BN30" s="18"/>
      <c r="BO30" s="15" t="str">
        <f t="shared" si="0"/>
        <v/>
      </c>
      <c r="BP30" s="16" t="str">
        <f>IF(BP29="","",IF(BP29=【別紙３】!$G$36,"",IF(MONTH(BP29)=MONTH(BP29+1),BP29+1,"")))</f>
        <v/>
      </c>
      <c r="BQ30" s="13" t="str">
        <f>IF(COUNTIF(祝日一覧!$E$2:$E$142,BP30),"○",IF(BT30&lt;&gt;"","○",""))</f>
        <v/>
      </c>
      <c r="BR30" s="27"/>
      <c r="BS30" s="47" t="str">
        <f t="shared" si="45"/>
        <v/>
      </c>
      <c r="BT30" s="47"/>
      <c r="BU30" s="189"/>
      <c r="BV30" s="190"/>
      <c r="BW30" s="9"/>
      <c r="BX30" s="219"/>
      <c r="BY30" s="216"/>
      <c r="BZ30" s="9"/>
      <c r="CA30" s="138"/>
      <c r="CB30" s="140"/>
      <c r="CC30" s="16"/>
      <c r="CD30" s="13" t="str">
        <f>IF(COUNTIF(祝日一覧!$E$2:$E$142,CC30),"○",IF(CG30&lt;&gt;"","○",""))</f>
        <v/>
      </c>
      <c r="CE30" s="27"/>
      <c r="CF30" s="47" t="str">
        <f t="shared" si="46"/>
        <v/>
      </c>
      <c r="CG30" s="47"/>
      <c r="CH30" s="189"/>
      <c r="CI30" s="190"/>
      <c r="CJ30" s="45"/>
      <c r="CK30" s="253" t="s">
        <v>129</v>
      </c>
      <c r="CL30" s="254"/>
      <c r="CM30" s="9"/>
      <c r="CN30" s="138"/>
      <c r="CO30" s="140"/>
      <c r="CP30" s="16"/>
      <c r="CQ30" s="13" t="str">
        <f>IF(COUNTIF(祝日一覧!$E$2:$E$142,CP30),"○",IF(CT30&lt;&gt;"","○",""))</f>
        <v/>
      </c>
      <c r="CR30" s="27"/>
      <c r="CS30" s="47" t="str">
        <f t="shared" si="47"/>
        <v/>
      </c>
      <c r="CT30" s="47"/>
      <c r="CU30" s="189"/>
      <c r="CV30" s="190"/>
      <c r="CW30" s="45"/>
      <c r="CX30" s="253" t="s">
        <v>129</v>
      </c>
      <c r="CY30" s="254"/>
      <c r="CZ30" s="9"/>
      <c r="DA30" s="138"/>
      <c r="DB30" s="140"/>
      <c r="DC30" s="16"/>
      <c r="DD30" s="13" t="str">
        <f>IF(COUNTIF(祝日一覧!$E$2:$E$142,DC30),"○",IF(DG30&lt;&gt;"","○",""))</f>
        <v/>
      </c>
      <c r="DE30" s="27"/>
      <c r="DF30" s="47" t="str">
        <f t="shared" si="48"/>
        <v/>
      </c>
      <c r="DG30" s="47"/>
      <c r="DH30" s="189"/>
      <c r="DI30" s="190"/>
      <c r="DJ30" s="45"/>
      <c r="DK30" s="253" t="s">
        <v>129</v>
      </c>
      <c r="DL30" s="254"/>
      <c r="DM30" s="9"/>
      <c r="DN30" s="138"/>
      <c r="DO30" s="140"/>
      <c r="DP30" s="16"/>
      <c r="DQ30" s="13" t="str">
        <f>IF(COUNTIF(祝日一覧!$E$2:$E$142,DP30),"○",IF(DT30&lt;&gt;"","○",""))</f>
        <v/>
      </c>
      <c r="DR30" s="27"/>
      <c r="DS30" s="47" t="str">
        <f t="shared" si="49"/>
        <v/>
      </c>
      <c r="DT30" s="47"/>
      <c r="DU30" s="189"/>
      <c r="DV30" s="190"/>
      <c r="DW30" s="45"/>
      <c r="DX30" s="253" t="s">
        <v>129</v>
      </c>
      <c r="DY30" s="254"/>
      <c r="DZ30" s="9"/>
      <c r="EA30" s="138"/>
      <c r="EB30" s="140"/>
      <c r="EC30" s="16"/>
      <c r="ED30" s="13" t="str">
        <f>IF(COUNTIF(祝日一覧!$E$2:$E$142,EC30),"○",IF(EG30&lt;&gt;"","○",""))</f>
        <v/>
      </c>
      <c r="EE30" s="27"/>
      <c r="EF30" s="47" t="str">
        <f t="shared" si="50"/>
        <v/>
      </c>
      <c r="EG30" s="47"/>
      <c r="EH30" s="189"/>
      <c r="EI30" s="190"/>
      <c r="EJ30" s="45"/>
      <c r="EK30" s="253" t="s">
        <v>129</v>
      </c>
      <c r="EL30" s="254"/>
      <c r="EM30" s="9"/>
      <c r="EN30" s="138"/>
      <c r="EO30" s="140"/>
      <c r="EP30" s="16"/>
      <c r="EQ30" s="13" t="str">
        <f>IF(COUNTIF(祝日一覧!$E$2:$E$142,EP30),"○",IF(ET30&lt;&gt;"","○",""))</f>
        <v/>
      </c>
      <c r="ER30" s="27"/>
      <c r="ES30" s="47" t="str">
        <f t="shared" si="51"/>
        <v/>
      </c>
      <c r="ET30" s="47"/>
      <c r="EU30" s="189"/>
      <c r="EV30" s="190"/>
      <c r="EW30" s="45"/>
      <c r="EX30" s="253" t="s">
        <v>129</v>
      </c>
      <c r="EY30" s="254"/>
      <c r="EZ30" s="9"/>
      <c r="FA30" s="138"/>
      <c r="FB30" s="140"/>
      <c r="FC30" s="16"/>
      <c r="FD30" s="13" t="str">
        <f>IF(COUNTIF(祝日一覧!$E$2:$E$142,FC30),"○",IF(FG30&lt;&gt;"","○",""))</f>
        <v/>
      </c>
      <c r="FE30" s="27"/>
      <c r="FF30" s="47" t="str">
        <f t="shared" si="52"/>
        <v/>
      </c>
      <c r="FG30" s="47"/>
      <c r="FH30" s="189"/>
      <c r="FI30" s="190"/>
      <c r="FJ30" s="45"/>
      <c r="FK30" s="253" t="s">
        <v>129</v>
      </c>
      <c r="FL30" s="254"/>
      <c r="FM30" s="9"/>
      <c r="FN30" s="138"/>
      <c r="FO30" s="140"/>
      <c r="FP30" s="16"/>
      <c r="FQ30" s="13" t="str">
        <f>IF(COUNTIF(祝日一覧!$E$2:$E$142,FP30),"○",IF(FT30&lt;&gt;"","○",""))</f>
        <v/>
      </c>
      <c r="FR30" s="27"/>
      <c r="FS30" s="47" t="str">
        <f t="shared" si="53"/>
        <v/>
      </c>
      <c r="FT30" s="47"/>
      <c r="FU30" s="189"/>
      <c r="FV30" s="190"/>
      <c r="FW30" s="45"/>
      <c r="FX30" s="253" t="s">
        <v>129</v>
      </c>
      <c r="FY30" s="254"/>
      <c r="FZ30" s="9"/>
      <c r="GA30" s="138"/>
      <c r="GB30" s="140"/>
      <c r="GC30" s="16"/>
      <c r="GD30" s="13" t="str">
        <f>IF(COUNTIF(祝日一覧!$E$2:$E$142,GC30),"○",IF(GG30&lt;&gt;"","○",""))</f>
        <v/>
      </c>
      <c r="GE30" s="27"/>
      <c r="GF30" s="47" t="str">
        <f t="shared" si="54"/>
        <v/>
      </c>
      <c r="GG30" s="47"/>
      <c r="GH30" s="189"/>
      <c r="GI30" s="190"/>
      <c r="GJ30" s="45"/>
      <c r="GK30" s="253" t="s">
        <v>129</v>
      </c>
      <c r="GL30" s="254"/>
      <c r="GM30" s="9"/>
      <c r="GN30" s="138"/>
      <c r="GO30" s="140"/>
      <c r="GP30" s="16"/>
      <c r="GQ30" s="13" t="str">
        <f>IF(COUNTIF(祝日一覧!$E$2:$E$142,GP30),"○",IF(GT30&lt;&gt;"","○",""))</f>
        <v/>
      </c>
      <c r="GR30" s="27"/>
      <c r="GS30" s="47" t="str">
        <f t="shared" si="55"/>
        <v/>
      </c>
      <c r="GT30" s="47"/>
      <c r="GU30" s="189"/>
      <c r="GV30" s="190"/>
      <c r="GW30" s="45"/>
      <c r="GX30" s="253" t="s">
        <v>129</v>
      </c>
      <c r="GY30" s="254"/>
      <c r="GZ30" s="9"/>
      <c r="HA30" s="138"/>
      <c r="HB30" s="140" t="str">
        <f t="shared" si="1"/>
        <v/>
      </c>
      <c r="HC30" s="16" t="str">
        <f>IF(HC29="","",IF(HC29=【別紙３】!$G$36,"",IF(MONTH(HC29)=MONTH(HC29+1),HC29+1,"")))</f>
        <v/>
      </c>
      <c r="HD30" s="13" t="str">
        <f>IF(COUNTIF(祝日一覧!$E$2:$E$142,HC30),"○",IF(HG30&lt;&gt;"","○",""))</f>
        <v/>
      </c>
      <c r="HE30" s="27"/>
      <c r="HF30" s="47" t="str">
        <f t="shared" si="56"/>
        <v/>
      </c>
      <c r="HG30" s="47"/>
      <c r="HH30" s="189"/>
      <c r="HI30" s="190"/>
      <c r="HJ30" s="9"/>
      <c r="HK30" s="219"/>
      <c r="HL30" s="216"/>
      <c r="HM30" s="9"/>
      <c r="HN30" s="138"/>
      <c r="HO30" s="140"/>
      <c r="HP30" s="16"/>
      <c r="HQ30" s="13" t="str">
        <f>IF(COUNTIF(祝日一覧!$E$2:$E$142,HP30),"○",IF(HT30&lt;&gt;"","○",""))</f>
        <v/>
      </c>
      <c r="HR30" s="27"/>
      <c r="HS30" s="47" t="str">
        <f t="shared" si="57"/>
        <v/>
      </c>
      <c r="HT30" s="47"/>
      <c r="HU30" s="189"/>
      <c r="HV30" s="190"/>
      <c r="HW30" s="45"/>
      <c r="HX30" s="253" t="s">
        <v>129</v>
      </c>
      <c r="HY30" s="254"/>
      <c r="HZ30" s="9"/>
      <c r="IA30" s="138"/>
      <c r="IB30" s="140"/>
      <c r="IC30" s="16"/>
      <c r="ID30" s="13" t="str">
        <f>IF(COUNTIF(祝日一覧!$E$2:$E$142,IC30),"○",IF(IG30&lt;&gt;"","○",""))</f>
        <v/>
      </c>
      <c r="IE30" s="27"/>
      <c r="IF30" s="47" t="str">
        <f t="shared" si="58"/>
        <v/>
      </c>
      <c r="IG30" s="47"/>
      <c r="IH30" s="189"/>
      <c r="II30" s="190"/>
      <c r="IJ30" s="45"/>
      <c r="IK30" s="253" t="s">
        <v>129</v>
      </c>
      <c r="IL30" s="254"/>
      <c r="IM30" s="9"/>
      <c r="IN30" s="138"/>
      <c r="IO30" s="140"/>
      <c r="IP30" s="16"/>
      <c r="IQ30" s="13" t="str">
        <f>IF(COUNTIF(祝日一覧!$E$2:$E$142,IP30),"○",IF(IT30&lt;&gt;"","○",""))</f>
        <v/>
      </c>
      <c r="IR30" s="27"/>
      <c r="IS30" s="47" t="str">
        <f t="shared" si="59"/>
        <v/>
      </c>
      <c r="IT30" s="47"/>
      <c r="IU30" s="189"/>
      <c r="IV30" s="190"/>
      <c r="IW30" s="45"/>
      <c r="IX30" s="253" t="s">
        <v>129</v>
      </c>
      <c r="IY30" s="254"/>
      <c r="IZ30" s="9"/>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row>
    <row r="31" spans="1:507" ht="15.6" customHeight="1">
      <c r="A31" s="138"/>
      <c r="B31" s="140"/>
      <c r="C31" s="16"/>
      <c r="D31" s="13" t="str">
        <f>IF(COUNTIF(祝日一覧!$E$2:$E$142,C31),"○",IF(G31&lt;&gt;"","○",""))</f>
        <v/>
      </c>
      <c r="E31" s="27"/>
      <c r="F31" s="47" t="str">
        <f t="shared" si="40"/>
        <v/>
      </c>
      <c r="G31" s="47"/>
      <c r="H31" s="189"/>
      <c r="I31" s="190"/>
      <c r="J31" s="45"/>
      <c r="K31" s="254"/>
      <c r="L31" s="254"/>
      <c r="M31" s="9"/>
      <c r="N31" s="138"/>
      <c r="O31" s="140"/>
      <c r="P31" s="16"/>
      <c r="Q31" s="13" t="str">
        <f>IF(COUNTIF(祝日一覧!$E$2:$E$142,P31),"○",IF(T31&lt;&gt;"","○",""))</f>
        <v/>
      </c>
      <c r="R31" s="27"/>
      <c r="S31" s="47" t="str">
        <f t="shared" si="41"/>
        <v/>
      </c>
      <c r="T31" s="47"/>
      <c r="U31" s="189"/>
      <c r="V31" s="190"/>
      <c r="W31" s="45"/>
      <c r="X31" s="254"/>
      <c r="Y31" s="254"/>
      <c r="Z31" s="9"/>
      <c r="AA31" s="138"/>
      <c r="AB31" s="140"/>
      <c r="AC31" s="16"/>
      <c r="AD31" s="13" t="str">
        <f>IF(COUNTIF(祝日一覧!$E$2:$E$142,AC31),"○",IF(AG31&lt;&gt;"","○",""))</f>
        <v/>
      </c>
      <c r="AE31" s="27"/>
      <c r="AF31" s="47" t="str">
        <f t="shared" si="42"/>
        <v/>
      </c>
      <c r="AG31" s="47"/>
      <c r="AH31" s="189"/>
      <c r="AI31" s="190"/>
      <c r="AJ31" s="45"/>
      <c r="AK31" s="254"/>
      <c r="AL31" s="254"/>
      <c r="AM31" s="9"/>
      <c r="AN31" s="138"/>
      <c r="AO31" s="140"/>
      <c r="AP31" s="16"/>
      <c r="AQ31" s="13" t="str">
        <f>IF(COUNTIF(祝日一覧!$E$2:$E$142,AP31),"○",IF(AT31&lt;&gt;"","○",""))</f>
        <v/>
      </c>
      <c r="AR31" s="27"/>
      <c r="AS31" s="47" t="str">
        <f t="shared" si="43"/>
        <v/>
      </c>
      <c r="AT31" s="47"/>
      <c r="AU31" s="189"/>
      <c r="AV31" s="190"/>
      <c r="AW31" s="45"/>
      <c r="AX31" s="254"/>
      <c r="AY31" s="254"/>
      <c r="AZ31" s="9"/>
      <c r="BA31" s="138"/>
      <c r="BB31" s="140"/>
      <c r="BC31" s="16"/>
      <c r="BD31" s="13" t="str">
        <f>IF(COUNTIF(祝日一覧!$E$2:$E$142,BC31),"○",IF(BG31&lt;&gt;"","○",""))</f>
        <v/>
      </c>
      <c r="BE31" s="27"/>
      <c r="BF31" s="47" t="str">
        <f t="shared" si="44"/>
        <v/>
      </c>
      <c r="BG31" s="47"/>
      <c r="BH31" s="189"/>
      <c r="BI31" s="190"/>
      <c r="BJ31" s="45"/>
      <c r="BK31" s="254"/>
      <c r="BL31" s="254"/>
      <c r="BM31" s="9"/>
      <c r="BN31" s="18"/>
      <c r="BO31" s="15" t="str">
        <f t="shared" si="0"/>
        <v/>
      </c>
      <c r="BP31" s="16" t="str">
        <f>IF(BP30="","",IF(BP30=【別紙３】!$G$36,"",IF(MONTH(BP30)=MONTH(BP30+1),BP30+1,"")))</f>
        <v/>
      </c>
      <c r="BQ31" s="13" t="str">
        <f>IF(COUNTIF(祝日一覧!$E$2:$E$142,BP31),"○",IF(BT31&lt;&gt;"","○",""))</f>
        <v/>
      </c>
      <c r="BR31" s="27"/>
      <c r="BS31" s="47" t="str">
        <f t="shared" si="45"/>
        <v/>
      </c>
      <c r="BT31" s="47"/>
      <c r="BU31" s="189"/>
      <c r="BV31" s="190"/>
      <c r="BW31" s="9"/>
      <c r="BX31" s="219"/>
      <c r="BY31" s="216"/>
      <c r="BZ31" s="9"/>
      <c r="CA31" s="138"/>
      <c r="CB31" s="140"/>
      <c r="CC31" s="16"/>
      <c r="CD31" s="13" t="str">
        <f>IF(COUNTIF(祝日一覧!$E$2:$E$142,CC31),"○",IF(CG31&lt;&gt;"","○",""))</f>
        <v/>
      </c>
      <c r="CE31" s="27"/>
      <c r="CF31" s="47" t="str">
        <f t="shared" si="46"/>
        <v/>
      </c>
      <c r="CG31" s="47"/>
      <c r="CH31" s="189"/>
      <c r="CI31" s="190"/>
      <c r="CJ31" s="45"/>
      <c r="CK31" s="254"/>
      <c r="CL31" s="254"/>
      <c r="CM31" s="9"/>
      <c r="CN31" s="138"/>
      <c r="CO31" s="140"/>
      <c r="CP31" s="16"/>
      <c r="CQ31" s="13" t="str">
        <f>IF(COUNTIF(祝日一覧!$E$2:$E$142,CP31),"○",IF(CT31&lt;&gt;"","○",""))</f>
        <v/>
      </c>
      <c r="CR31" s="27"/>
      <c r="CS31" s="47" t="str">
        <f t="shared" si="47"/>
        <v/>
      </c>
      <c r="CT31" s="47"/>
      <c r="CU31" s="189"/>
      <c r="CV31" s="190"/>
      <c r="CW31" s="45"/>
      <c r="CX31" s="254"/>
      <c r="CY31" s="254"/>
      <c r="CZ31" s="9"/>
      <c r="DA31" s="138"/>
      <c r="DB31" s="140"/>
      <c r="DC31" s="16"/>
      <c r="DD31" s="13" t="str">
        <f>IF(COUNTIF(祝日一覧!$E$2:$E$142,DC31),"○",IF(DG31&lt;&gt;"","○",""))</f>
        <v/>
      </c>
      <c r="DE31" s="27"/>
      <c r="DF31" s="47" t="str">
        <f t="shared" si="48"/>
        <v/>
      </c>
      <c r="DG31" s="47"/>
      <c r="DH31" s="189"/>
      <c r="DI31" s="190"/>
      <c r="DJ31" s="45"/>
      <c r="DK31" s="254"/>
      <c r="DL31" s="254"/>
      <c r="DM31" s="9"/>
      <c r="DN31" s="138"/>
      <c r="DO31" s="140"/>
      <c r="DP31" s="16"/>
      <c r="DQ31" s="13" t="str">
        <f>IF(COUNTIF(祝日一覧!$E$2:$E$142,DP31),"○",IF(DT31&lt;&gt;"","○",""))</f>
        <v/>
      </c>
      <c r="DR31" s="27"/>
      <c r="DS31" s="47" t="str">
        <f t="shared" si="49"/>
        <v/>
      </c>
      <c r="DT31" s="47"/>
      <c r="DU31" s="189"/>
      <c r="DV31" s="190"/>
      <c r="DW31" s="45"/>
      <c r="DX31" s="254"/>
      <c r="DY31" s="254"/>
      <c r="DZ31" s="9"/>
      <c r="EA31" s="138"/>
      <c r="EB31" s="140"/>
      <c r="EC31" s="16"/>
      <c r="ED31" s="13" t="str">
        <f>IF(COUNTIF(祝日一覧!$E$2:$E$142,EC31),"○",IF(EG31&lt;&gt;"","○",""))</f>
        <v/>
      </c>
      <c r="EE31" s="27"/>
      <c r="EF31" s="47" t="str">
        <f t="shared" si="50"/>
        <v/>
      </c>
      <c r="EG31" s="47"/>
      <c r="EH31" s="189"/>
      <c r="EI31" s="190"/>
      <c r="EJ31" s="45"/>
      <c r="EK31" s="254"/>
      <c r="EL31" s="254"/>
      <c r="EM31" s="9"/>
      <c r="EN31" s="138"/>
      <c r="EO31" s="140"/>
      <c r="EP31" s="16"/>
      <c r="EQ31" s="13" t="str">
        <f>IF(COUNTIF(祝日一覧!$E$2:$E$142,EP31),"○",IF(ET31&lt;&gt;"","○",""))</f>
        <v/>
      </c>
      <c r="ER31" s="27"/>
      <c r="ES31" s="47" t="str">
        <f t="shared" si="51"/>
        <v/>
      </c>
      <c r="ET31" s="47"/>
      <c r="EU31" s="189"/>
      <c r="EV31" s="190"/>
      <c r="EW31" s="45"/>
      <c r="EX31" s="254"/>
      <c r="EY31" s="254"/>
      <c r="EZ31" s="9"/>
      <c r="FA31" s="138"/>
      <c r="FB31" s="140"/>
      <c r="FC31" s="16"/>
      <c r="FD31" s="13" t="str">
        <f>IF(COUNTIF(祝日一覧!$E$2:$E$142,FC31),"○",IF(FG31&lt;&gt;"","○",""))</f>
        <v/>
      </c>
      <c r="FE31" s="27"/>
      <c r="FF31" s="47" t="str">
        <f t="shared" si="52"/>
        <v/>
      </c>
      <c r="FG31" s="47"/>
      <c r="FH31" s="189"/>
      <c r="FI31" s="190"/>
      <c r="FJ31" s="45"/>
      <c r="FK31" s="254"/>
      <c r="FL31" s="254"/>
      <c r="FM31" s="9"/>
      <c r="FN31" s="138"/>
      <c r="FO31" s="140"/>
      <c r="FP31" s="16"/>
      <c r="FQ31" s="13" t="str">
        <f>IF(COUNTIF(祝日一覧!$E$2:$E$142,FP31),"○",IF(FT31&lt;&gt;"","○",""))</f>
        <v/>
      </c>
      <c r="FR31" s="27"/>
      <c r="FS31" s="47" t="str">
        <f t="shared" si="53"/>
        <v/>
      </c>
      <c r="FT31" s="47"/>
      <c r="FU31" s="189"/>
      <c r="FV31" s="190"/>
      <c r="FW31" s="45"/>
      <c r="FX31" s="254"/>
      <c r="FY31" s="254"/>
      <c r="FZ31" s="9"/>
      <c r="GA31" s="138"/>
      <c r="GB31" s="140"/>
      <c r="GC31" s="16"/>
      <c r="GD31" s="13" t="str">
        <f>IF(COUNTIF(祝日一覧!$E$2:$E$142,GC31),"○",IF(GG31&lt;&gt;"","○",""))</f>
        <v/>
      </c>
      <c r="GE31" s="27"/>
      <c r="GF31" s="47" t="str">
        <f t="shared" si="54"/>
        <v/>
      </c>
      <c r="GG31" s="47"/>
      <c r="GH31" s="189"/>
      <c r="GI31" s="190"/>
      <c r="GJ31" s="45"/>
      <c r="GK31" s="254"/>
      <c r="GL31" s="254"/>
      <c r="GM31" s="9"/>
      <c r="GN31" s="138"/>
      <c r="GO31" s="140"/>
      <c r="GP31" s="16"/>
      <c r="GQ31" s="13" t="str">
        <f>IF(COUNTIF(祝日一覧!$E$2:$E$142,GP31),"○",IF(GT31&lt;&gt;"","○",""))</f>
        <v/>
      </c>
      <c r="GR31" s="27"/>
      <c r="GS31" s="47" t="str">
        <f t="shared" si="55"/>
        <v/>
      </c>
      <c r="GT31" s="47"/>
      <c r="GU31" s="189"/>
      <c r="GV31" s="190"/>
      <c r="GW31" s="45"/>
      <c r="GX31" s="254"/>
      <c r="GY31" s="254"/>
      <c r="GZ31" s="9"/>
      <c r="HA31" s="138"/>
      <c r="HB31" s="140" t="str">
        <f t="shared" si="1"/>
        <v/>
      </c>
      <c r="HC31" s="16" t="str">
        <f>IF(HC30="","",IF(HC30=【別紙３】!$G$36,"",IF(MONTH(HC30)=MONTH(HC30+1),HC30+1,"")))</f>
        <v/>
      </c>
      <c r="HD31" s="13" t="str">
        <f>IF(COUNTIF(祝日一覧!$E$2:$E$142,HC31),"○",IF(HG31&lt;&gt;"","○",""))</f>
        <v/>
      </c>
      <c r="HE31" s="27"/>
      <c r="HF31" s="47" t="str">
        <f t="shared" si="56"/>
        <v/>
      </c>
      <c r="HG31" s="47"/>
      <c r="HH31" s="189"/>
      <c r="HI31" s="190"/>
      <c r="HJ31" s="9"/>
      <c r="HK31" s="219"/>
      <c r="HL31" s="216"/>
      <c r="HM31" s="9"/>
      <c r="HN31" s="138"/>
      <c r="HO31" s="140"/>
      <c r="HP31" s="16"/>
      <c r="HQ31" s="13" t="str">
        <f>IF(COUNTIF(祝日一覧!$E$2:$E$142,HP31),"○",IF(HT31&lt;&gt;"","○",""))</f>
        <v/>
      </c>
      <c r="HR31" s="27"/>
      <c r="HS31" s="47" t="str">
        <f t="shared" si="57"/>
        <v/>
      </c>
      <c r="HT31" s="47"/>
      <c r="HU31" s="189"/>
      <c r="HV31" s="190"/>
      <c r="HW31" s="45"/>
      <c r="HX31" s="254"/>
      <c r="HY31" s="254"/>
      <c r="HZ31" s="9"/>
      <c r="IA31" s="138"/>
      <c r="IB31" s="140"/>
      <c r="IC31" s="16"/>
      <c r="ID31" s="13" t="str">
        <f>IF(COUNTIF(祝日一覧!$E$2:$E$142,IC31),"○",IF(IG31&lt;&gt;"","○",""))</f>
        <v/>
      </c>
      <c r="IE31" s="27"/>
      <c r="IF31" s="47" t="str">
        <f t="shared" si="58"/>
        <v/>
      </c>
      <c r="IG31" s="47"/>
      <c r="IH31" s="189"/>
      <c r="II31" s="190"/>
      <c r="IJ31" s="45"/>
      <c r="IK31" s="254"/>
      <c r="IL31" s="254"/>
      <c r="IM31" s="9"/>
      <c r="IN31" s="138"/>
      <c r="IO31" s="140"/>
      <c r="IP31" s="16"/>
      <c r="IQ31" s="13" t="str">
        <f>IF(COUNTIF(祝日一覧!$E$2:$E$142,IP31),"○",IF(IT31&lt;&gt;"","○",""))</f>
        <v/>
      </c>
      <c r="IR31" s="27"/>
      <c r="IS31" s="47" t="str">
        <f t="shared" si="59"/>
        <v/>
      </c>
      <c r="IT31" s="47"/>
      <c r="IU31" s="189"/>
      <c r="IV31" s="190"/>
      <c r="IW31" s="45"/>
      <c r="IX31" s="254"/>
      <c r="IY31" s="254"/>
      <c r="IZ31" s="9"/>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row>
    <row r="32" spans="1:507" ht="15.6" customHeight="1">
      <c r="A32" s="138"/>
      <c r="B32" s="140"/>
      <c r="C32" s="16"/>
      <c r="D32" s="13" t="str">
        <f>IF(COUNTIF(祝日一覧!$E$2:$E$142,C32),"○",IF(G32&lt;&gt;"","○",""))</f>
        <v/>
      </c>
      <c r="E32" s="27"/>
      <c r="F32" s="47" t="str">
        <f t="shared" si="40"/>
        <v/>
      </c>
      <c r="G32" s="47"/>
      <c r="H32" s="189"/>
      <c r="I32" s="190"/>
      <c r="J32" s="45"/>
      <c r="K32" s="212"/>
      <c r="L32" s="213"/>
      <c r="M32" s="9"/>
      <c r="N32" s="138"/>
      <c r="O32" s="140"/>
      <c r="P32" s="16"/>
      <c r="Q32" s="13" t="str">
        <f>IF(COUNTIF(祝日一覧!$E$2:$E$142,P32),"○",IF(T32&lt;&gt;"","○",""))</f>
        <v/>
      </c>
      <c r="R32" s="27"/>
      <c r="S32" s="47" t="str">
        <f t="shared" si="41"/>
        <v/>
      </c>
      <c r="T32" s="47"/>
      <c r="U32" s="189"/>
      <c r="V32" s="190"/>
      <c r="W32" s="45"/>
      <c r="X32" s="212"/>
      <c r="Y32" s="213"/>
      <c r="Z32" s="9"/>
      <c r="AA32" s="138"/>
      <c r="AB32" s="140"/>
      <c r="AC32" s="16"/>
      <c r="AD32" s="13" t="str">
        <f>IF(COUNTIF(祝日一覧!$E$2:$E$142,AC32),"○",IF(AG32&lt;&gt;"","○",""))</f>
        <v/>
      </c>
      <c r="AE32" s="27"/>
      <c r="AF32" s="47" t="str">
        <f t="shared" si="42"/>
        <v/>
      </c>
      <c r="AG32" s="47"/>
      <c r="AH32" s="189"/>
      <c r="AI32" s="190"/>
      <c r="AJ32" s="45"/>
      <c r="AK32" s="212"/>
      <c r="AL32" s="213"/>
      <c r="AM32" s="9"/>
      <c r="AN32" s="138"/>
      <c r="AO32" s="140"/>
      <c r="AP32" s="16"/>
      <c r="AQ32" s="13" t="str">
        <f>IF(COUNTIF(祝日一覧!$E$2:$E$142,AP32),"○",IF(AT32&lt;&gt;"","○",""))</f>
        <v/>
      </c>
      <c r="AR32" s="27"/>
      <c r="AS32" s="47" t="str">
        <f t="shared" si="43"/>
        <v/>
      </c>
      <c r="AT32" s="47"/>
      <c r="AU32" s="189"/>
      <c r="AV32" s="190"/>
      <c r="AW32" s="45"/>
      <c r="AX32" s="212"/>
      <c r="AY32" s="213"/>
      <c r="AZ32" s="9"/>
      <c r="BA32" s="138"/>
      <c r="BB32" s="140"/>
      <c r="BC32" s="16"/>
      <c r="BD32" s="13" t="str">
        <f>IF(COUNTIF(祝日一覧!$E$2:$E$142,BC32),"○",IF(BG32&lt;&gt;"","○",""))</f>
        <v/>
      </c>
      <c r="BE32" s="27"/>
      <c r="BF32" s="47" t="str">
        <f t="shared" si="44"/>
        <v/>
      </c>
      <c r="BG32" s="47"/>
      <c r="BH32" s="189"/>
      <c r="BI32" s="190"/>
      <c r="BJ32" s="45"/>
      <c r="BK32" s="212"/>
      <c r="BL32" s="213"/>
      <c r="BM32" s="9"/>
      <c r="BN32" s="18"/>
      <c r="BO32" s="15" t="str">
        <f t="shared" si="0"/>
        <v/>
      </c>
      <c r="BP32" s="16" t="str">
        <f>IF(BP31="","",IF(BP31=【別紙３】!$G$36,"",IF(MONTH(BP31)=MONTH(BP31+1),BP31+1,"")))</f>
        <v/>
      </c>
      <c r="BQ32" s="13" t="str">
        <f>IF(COUNTIF(祝日一覧!$E$2:$E$142,BP32),"○",IF(BT32&lt;&gt;"","○",""))</f>
        <v/>
      </c>
      <c r="BR32" s="27"/>
      <c r="BS32" s="47" t="str">
        <f t="shared" si="45"/>
        <v/>
      </c>
      <c r="BT32" s="47"/>
      <c r="BU32" s="189"/>
      <c r="BV32" s="190"/>
      <c r="BW32" s="9"/>
      <c r="BX32" s="188"/>
      <c r="BY32" s="188"/>
      <c r="BZ32" s="9"/>
      <c r="CA32" s="138"/>
      <c r="CB32" s="140"/>
      <c r="CC32" s="16"/>
      <c r="CD32" s="13" t="str">
        <f>IF(COUNTIF(祝日一覧!$E$2:$E$142,CC32),"○",IF(CG32&lt;&gt;"","○",""))</f>
        <v/>
      </c>
      <c r="CE32" s="27"/>
      <c r="CF32" s="47" t="str">
        <f t="shared" si="46"/>
        <v/>
      </c>
      <c r="CG32" s="47"/>
      <c r="CH32" s="189"/>
      <c r="CI32" s="190"/>
      <c r="CJ32" s="45"/>
      <c r="CK32" s="212"/>
      <c r="CL32" s="213"/>
      <c r="CM32" s="9"/>
      <c r="CN32" s="138"/>
      <c r="CO32" s="140"/>
      <c r="CP32" s="16"/>
      <c r="CQ32" s="13" t="str">
        <f>IF(COUNTIF(祝日一覧!$E$2:$E$142,CP32),"○",IF(CT32&lt;&gt;"","○",""))</f>
        <v/>
      </c>
      <c r="CR32" s="27"/>
      <c r="CS32" s="47" t="str">
        <f t="shared" si="47"/>
        <v/>
      </c>
      <c r="CT32" s="47"/>
      <c r="CU32" s="189"/>
      <c r="CV32" s="190"/>
      <c r="CW32" s="45"/>
      <c r="CX32" s="212"/>
      <c r="CY32" s="213"/>
      <c r="CZ32" s="9"/>
      <c r="DA32" s="138"/>
      <c r="DB32" s="140"/>
      <c r="DC32" s="16"/>
      <c r="DD32" s="13" t="str">
        <f>IF(COUNTIF(祝日一覧!$E$2:$E$142,DC32),"○",IF(DG32&lt;&gt;"","○",""))</f>
        <v/>
      </c>
      <c r="DE32" s="27"/>
      <c r="DF32" s="47" t="str">
        <f t="shared" si="48"/>
        <v/>
      </c>
      <c r="DG32" s="47"/>
      <c r="DH32" s="189"/>
      <c r="DI32" s="190"/>
      <c r="DJ32" s="45"/>
      <c r="DK32" s="212"/>
      <c r="DL32" s="213"/>
      <c r="DM32" s="9"/>
      <c r="DN32" s="138"/>
      <c r="DO32" s="140"/>
      <c r="DP32" s="16"/>
      <c r="DQ32" s="13" t="str">
        <f>IF(COUNTIF(祝日一覧!$E$2:$E$142,DP32),"○",IF(DT32&lt;&gt;"","○",""))</f>
        <v/>
      </c>
      <c r="DR32" s="27"/>
      <c r="DS32" s="47" t="str">
        <f t="shared" si="49"/>
        <v/>
      </c>
      <c r="DT32" s="47"/>
      <c r="DU32" s="189"/>
      <c r="DV32" s="190"/>
      <c r="DW32" s="45"/>
      <c r="DX32" s="212"/>
      <c r="DY32" s="213"/>
      <c r="DZ32" s="9"/>
      <c r="EA32" s="138"/>
      <c r="EB32" s="140"/>
      <c r="EC32" s="16"/>
      <c r="ED32" s="13" t="str">
        <f>IF(COUNTIF(祝日一覧!$E$2:$E$142,EC32),"○",IF(EG32&lt;&gt;"","○",""))</f>
        <v/>
      </c>
      <c r="EE32" s="27"/>
      <c r="EF32" s="47" t="str">
        <f t="shared" si="50"/>
        <v/>
      </c>
      <c r="EG32" s="47"/>
      <c r="EH32" s="189"/>
      <c r="EI32" s="190"/>
      <c r="EJ32" s="45"/>
      <c r="EK32" s="212"/>
      <c r="EL32" s="213"/>
      <c r="EM32" s="9"/>
      <c r="EN32" s="138"/>
      <c r="EO32" s="140"/>
      <c r="EP32" s="16"/>
      <c r="EQ32" s="13" t="str">
        <f>IF(COUNTIF(祝日一覧!$E$2:$E$142,EP32),"○",IF(ET32&lt;&gt;"","○",""))</f>
        <v/>
      </c>
      <c r="ER32" s="27"/>
      <c r="ES32" s="47" t="str">
        <f t="shared" si="51"/>
        <v/>
      </c>
      <c r="ET32" s="47"/>
      <c r="EU32" s="189"/>
      <c r="EV32" s="190"/>
      <c r="EW32" s="45"/>
      <c r="EX32" s="212"/>
      <c r="EY32" s="213"/>
      <c r="EZ32" s="9"/>
      <c r="FA32" s="138"/>
      <c r="FB32" s="140"/>
      <c r="FC32" s="16"/>
      <c r="FD32" s="13" t="str">
        <f>IF(COUNTIF(祝日一覧!$E$2:$E$142,FC32),"○",IF(FG32&lt;&gt;"","○",""))</f>
        <v/>
      </c>
      <c r="FE32" s="27"/>
      <c r="FF32" s="47" t="str">
        <f t="shared" si="52"/>
        <v/>
      </c>
      <c r="FG32" s="47"/>
      <c r="FH32" s="189"/>
      <c r="FI32" s="190"/>
      <c r="FJ32" s="45"/>
      <c r="FK32" s="212"/>
      <c r="FL32" s="213"/>
      <c r="FM32" s="9"/>
      <c r="FN32" s="138"/>
      <c r="FO32" s="140"/>
      <c r="FP32" s="16"/>
      <c r="FQ32" s="13" t="str">
        <f>IF(COUNTIF(祝日一覧!$E$2:$E$142,FP32),"○",IF(FT32&lt;&gt;"","○",""))</f>
        <v/>
      </c>
      <c r="FR32" s="27"/>
      <c r="FS32" s="47" t="str">
        <f t="shared" si="53"/>
        <v/>
      </c>
      <c r="FT32" s="47"/>
      <c r="FU32" s="189"/>
      <c r="FV32" s="190"/>
      <c r="FW32" s="45"/>
      <c r="FX32" s="212"/>
      <c r="FY32" s="213"/>
      <c r="FZ32" s="9"/>
      <c r="GA32" s="138"/>
      <c r="GB32" s="140"/>
      <c r="GC32" s="16"/>
      <c r="GD32" s="13" t="str">
        <f>IF(COUNTIF(祝日一覧!$E$2:$E$142,GC32),"○",IF(GG32&lt;&gt;"","○",""))</f>
        <v/>
      </c>
      <c r="GE32" s="27"/>
      <c r="GF32" s="47" t="str">
        <f t="shared" si="54"/>
        <v/>
      </c>
      <c r="GG32" s="47"/>
      <c r="GH32" s="189"/>
      <c r="GI32" s="190"/>
      <c r="GJ32" s="45"/>
      <c r="GK32" s="212"/>
      <c r="GL32" s="213"/>
      <c r="GM32" s="9"/>
      <c r="GN32" s="138"/>
      <c r="GO32" s="140"/>
      <c r="GP32" s="16"/>
      <c r="GQ32" s="13" t="str">
        <f>IF(COUNTIF(祝日一覧!$E$2:$E$142,GP32),"○",IF(GT32&lt;&gt;"","○",""))</f>
        <v/>
      </c>
      <c r="GR32" s="27"/>
      <c r="GS32" s="47" t="str">
        <f t="shared" si="55"/>
        <v/>
      </c>
      <c r="GT32" s="47"/>
      <c r="GU32" s="189"/>
      <c r="GV32" s="190"/>
      <c r="GW32" s="45"/>
      <c r="GX32" s="212"/>
      <c r="GY32" s="213"/>
      <c r="GZ32" s="9"/>
      <c r="HA32" s="138"/>
      <c r="HB32" s="140" t="str">
        <f t="shared" si="1"/>
        <v/>
      </c>
      <c r="HC32" s="16" t="str">
        <f>IF(HC31="","",IF(HC31=【別紙３】!$G$36,"",IF(MONTH(HC31)=MONTH(HC31+1),HC31+1,"")))</f>
        <v/>
      </c>
      <c r="HD32" s="13" t="str">
        <f>IF(COUNTIF(祝日一覧!$E$2:$E$142,HC32),"○",IF(HG32&lt;&gt;"","○",""))</f>
        <v/>
      </c>
      <c r="HE32" s="27"/>
      <c r="HF32" s="47" t="str">
        <f t="shared" si="56"/>
        <v/>
      </c>
      <c r="HG32" s="47"/>
      <c r="HH32" s="189"/>
      <c r="HI32" s="190"/>
      <c r="HJ32" s="9"/>
      <c r="HK32" s="188"/>
      <c r="HL32" s="188"/>
      <c r="HM32" s="9"/>
      <c r="HN32" s="138"/>
      <c r="HO32" s="140"/>
      <c r="HP32" s="16"/>
      <c r="HQ32" s="13" t="str">
        <f>IF(COUNTIF(祝日一覧!$E$2:$E$142,HP32),"○",IF(HT32&lt;&gt;"","○",""))</f>
        <v/>
      </c>
      <c r="HR32" s="27"/>
      <c r="HS32" s="47" t="str">
        <f t="shared" si="57"/>
        <v/>
      </c>
      <c r="HT32" s="47"/>
      <c r="HU32" s="189"/>
      <c r="HV32" s="190"/>
      <c r="HW32" s="45"/>
      <c r="HX32" s="212"/>
      <c r="HY32" s="213"/>
      <c r="HZ32" s="9"/>
      <c r="IA32" s="138"/>
      <c r="IB32" s="140"/>
      <c r="IC32" s="16"/>
      <c r="ID32" s="13" t="str">
        <f>IF(COUNTIF(祝日一覧!$E$2:$E$142,IC32),"○",IF(IG32&lt;&gt;"","○",""))</f>
        <v/>
      </c>
      <c r="IE32" s="27"/>
      <c r="IF32" s="47" t="str">
        <f t="shared" si="58"/>
        <v/>
      </c>
      <c r="IG32" s="47"/>
      <c r="IH32" s="189"/>
      <c r="II32" s="190"/>
      <c r="IJ32" s="45"/>
      <c r="IK32" s="212"/>
      <c r="IL32" s="213"/>
      <c r="IM32" s="9"/>
      <c r="IN32" s="138"/>
      <c r="IO32" s="140"/>
      <c r="IP32" s="16"/>
      <c r="IQ32" s="13" t="str">
        <f>IF(COUNTIF(祝日一覧!$E$2:$E$142,IP32),"○",IF(IT32&lt;&gt;"","○",""))</f>
        <v/>
      </c>
      <c r="IR32" s="27"/>
      <c r="IS32" s="47" t="str">
        <f t="shared" si="59"/>
        <v/>
      </c>
      <c r="IT32" s="47"/>
      <c r="IU32" s="189"/>
      <c r="IV32" s="190"/>
      <c r="IW32" s="45"/>
      <c r="IX32" s="212"/>
      <c r="IY32" s="213"/>
      <c r="IZ32" s="9"/>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row>
    <row r="33" spans="1:507" ht="15.6" customHeight="1">
      <c r="A33" s="138"/>
      <c r="B33" s="140"/>
      <c r="C33" s="16"/>
      <c r="D33" s="13" t="str">
        <f>IF(COUNTIF(祝日一覧!$E$2:$E$142,C33),"○",IF(G33&lt;&gt;"","○",""))</f>
        <v/>
      </c>
      <c r="E33" s="27"/>
      <c r="F33" s="47" t="str">
        <f t="shared" si="40"/>
        <v/>
      </c>
      <c r="G33" s="47"/>
      <c r="H33" s="189"/>
      <c r="I33" s="190"/>
      <c r="J33" s="45"/>
      <c r="K33" s="186"/>
      <c r="L33" s="187"/>
      <c r="M33" s="9"/>
      <c r="N33" s="138"/>
      <c r="O33" s="140"/>
      <c r="P33" s="16"/>
      <c r="Q33" s="13" t="str">
        <f>IF(COUNTIF(祝日一覧!$E$2:$E$142,P33),"○",IF(T33&lt;&gt;"","○",""))</f>
        <v/>
      </c>
      <c r="R33" s="27"/>
      <c r="S33" s="47" t="str">
        <f t="shared" si="41"/>
        <v/>
      </c>
      <c r="T33" s="47"/>
      <c r="U33" s="189"/>
      <c r="V33" s="190"/>
      <c r="W33" s="45"/>
      <c r="X33" s="186"/>
      <c r="Y33" s="187"/>
      <c r="Z33" s="9"/>
      <c r="AA33" s="138"/>
      <c r="AB33" s="140"/>
      <c r="AC33" s="16"/>
      <c r="AD33" s="13" t="str">
        <f>IF(COUNTIF(祝日一覧!$E$2:$E$142,AC33),"○",IF(AG33&lt;&gt;"","○",""))</f>
        <v/>
      </c>
      <c r="AE33" s="27"/>
      <c r="AF33" s="47" t="str">
        <f t="shared" si="42"/>
        <v/>
      </c>
      <c r="AG33" s="47"/>
      <c r="AH33" s="189"/>
      <c r="AI33" s="190"/>
      <c r="AJ33" s="45"/>
      <c r="AK33" s="186"/>
      <c r="AL33" s="187"/>
      <c r="AM33" s="9"/>
      <c r="AN33" s="138"/>
      <c r="AO33" s="140"/>
      <c r="AP33" s="16"/>
      <c r="AQ33" s="13" t="str">
        <f>IF(COUNTIF(祝日一覧!$E$2:$E$142,AP33),"○",IF(AT33&lt;&gt;"","○",""))</f>
        <v/>
      </c>
      <c r="AR33" s="27"/>
      <c r="AS33" s="47" t="str">
        <f t="shared" si="43"/>
        <v/>
      </c>
      <c r="AT33" s="47"/>
      <c r="AU33" s="189"/>
      <c r="AV33" s="190"/>
      <c r="AW33" s="45"/>
      <c r="AX33" s="186"/>
      <c r="AY33" s="187"/>
      <c r="AZ33" s="9"/>
      <c r="BA33" s="138"/>
      <c r="BB33" s="140"/>
      <c r="BC33" s="16"/>
      <c r="BD33" s="13" t="str">
        <f>IF(COUNTIF(祝日一覧!$E$2:$E$142,BC33),"○",IF(BG33&lt;&gt;"","○",""))</f>
        <v/>
      </c>
      <c r="BE33" s="27"/>
      <c r="BF33" s="47" t="str">
        <f t="shared" si="44"/>
        <v/>
      </c>
      <c r="BG33" s="47"/>
      <c r="BH33" s="189"/>
      <c r="BI33" s="190"/>
      <c r="BJ33" s="45"/>
      <c r="BK33" s="186"/>
      <c r="BL33" s="187"/>
      <c r="BM33" s="9"/>
      <c r="BN33" s="18"/>
      <c r="BO33" s="15" t="str">
        <f t="shared" si="0"/>
        <v/>
      </c>
      <c r="BP33" s="16" t="str">
        <f>IF(BP32="","",IF(BP32=【別紙３】!$G$36,"",IF(MONTH(BP32)=MONTH(BP32+1),BP32+1,"")))</f>
        <v/>
      </c>
      <c r="BQ33" s="13" t="str">
        <f>IF(COUNTIF(祝日一覧!$E$2:$E$142,BP33),"○",IF(BT33&lt;&gt;"","○",""))</f>
        <v/>
      </c>
      <c r="BR33" s="27"/>
      <c r="BS33" s="47" t="str">
        <f t="shared" si="45"/>
        <v/>
      </c>
      <c r="BT33" s="47"/>
      <c r="BU33" s="189"/>
      <c r="BV33" s="190"/>
      <c r="BW33" s="9"/>
      <c r="BX33" s="188"/>
      <c r="BY33" s="188"/>
      <c r="BZ33" s="9"/>
      <c r="CA33" s="138"/>
      <c r="CB33" s="140"/>
      <c r="CC33" s="16"/>
      <c r="CD33" s="13" t="str">
        <f>IF(COUNTIF(祝日一覧!$E$2:$E$142,CC33),"○",IF(CG33&lt;&gt;"","○",""))</f>
        <v/>
      </c>
      <c r="CE33" s="27"/>
      <c r="CF33" s="47" t="str">
        <f t="shared" si="46"/>
        <v/>
      </c>
      <c r="CG33" s="47"/>
      <c r="CH33" s="189"/>
      <c r="CI33" s="190"/>
      <c r="CJ33" s="45"/>
      <c r="CK33" s="186"/>
      <c r="CL33" s="187"/>
      <c r="CM33" s="9"/>
      <c r="CN33" s="138"/>
      <c r="CO33" s="140"/>
      <c r="CP33" s="16"/>
      <c r="CQ33" s="13" t="str">
        <f>IF(COUNTIF(祝日一覧!$E$2:$E$142,CP33),"○",IF(CT33&lt;&gt;"","○",""))</f>
        <v/>
      </c>
      <c r="CR33" s="27"/>
      <c r="CS33" s="47" t="str">
        <f t="shared" si="47"/>
        <v/>
      </c>
      <c r="CT33" s="47"/>
      <c r="CU33" s="189"/>
      <c r="CV33" s="190"/>
      <c r="CW33" s="45"/>
      <c r="CX33" s="186"/>
      <c r="CY33" s="187"/>
      <c r="CZ33" s="9"/>
      <c r="DA33" s="138"/>
      <c r="DB33" s="140"/>
      <c r="DC33" s="16"/>
      <c r="DD33" s="13" t="str">
        <f>IF(COUNTIF(祝日一覧!$E$2:$E$142,DC33),"○",IF(DG33&lt;&gt;"","○",""))</f>
        <v/>
      </c>
      <c r="DE33" s="27"/>
      <c r="DF33" s="47" t="str">
        <f t="shared" si="48"/>
        <v/>
      </c>
      <c r="DG33" s="47"/>
      <c r="DH33" s="189"/>
      <c r="DI33" s="190"/>
      <c r="DJ33" s="45"/>
      <c r="DK33" s="186"/>
      <c r="DL33" s="187"/>
      <c r="DM33" s="9"/>
      <c r="DN33" s="138"/>
      <c r="DO33" s="140"/>
      <c r="DP33" s="16"/>
      <c r="DQ33" s="13" t="str">
        <f>IF(COUNTIF(祝日一覧!$E$2:$E$142,DP33),"○",IF(DT33&lt;&gt;"","○",""))</f>
        <v/>
      </c>
      <c r="DR33" s="27"/>
      <c r="DS33" s="47" t="str">
        <f t="shared" si="49"/>
        <v/>
      </c>
      <c r="DT33" s="47"/>
      <c r="DU33" s="189"/>
      <c r="DV33" s="190"/>
      <c r="DW33" s="45"/>
      <c r="DX33" s="186"/>
      <c r="DY33" s="187"/>
      <c r="DZ33" s="9"/>
      <c r="EA33" s="138"/>
      <c r="EB33" s="140"/>
      <c r="EC33" s="16"/>
      <c r="ED33" s="13" t="str">
        <f>IF(COUNTIF(祝日一覧!$E$2:$E$142,EC33),"○",IF(EG33&lt;&gt;"","○",""))</f>
        <v/>
      </c>
      <c r="EE33" s="27"/>
      <c r="EF33" s="47" t="str">
        <f t="shared" si="50"/>
        <v/>
      </c>
      <c r="EG33" s="47"/>
      <c r="EH33" s="189"/>
      <c r="EI33" s="190"/>
      <c r="EJ33" s="45"/>
      <c r="EK33" s="186"/>
      <c r="EL33" s="187"/>
      <c r="EM33" s="9"/>
      <c r="EN33" s="138"/>
      <c r="EO33" s="140"/>
      <c r="EP33" s="16"/>
      <c r="EQ33" s="13" t="str">
        <f>IF(COUNTIF(祝日一覧!$E$2:$E$142,EP33),"○",IF(ET33&lt;&gt;"","○",""))</f>
        <v/>
      </c>
      <c r="ER33" s="27"/>
      <c r="ES33" s="47" t="str">
        <f t="shared" si="51"/>
        <v/>
      </c>
      <c r="ET33" s="47"/>
      <c r="EU33" s="189"/>
      <c r="EV33" s="190"/>
      <c r="EW33" s="45"/>
      <c r="EX33" s="186"/>
      <c r="EY33" s="187"/>
      <c r="EZ33" s="9"/>
      <c r="FA33" s="138"/>
      <c r="FB33" s="140"/>
      <c r="FC33" s="16"/>
      <c r="FD33" s="13" t="str">
        <f>IF(COUNTIF(祝日一覧!$E$2:$E$142,FC33),"○",IF(FG33&lt;&gt;"","○",""))</f>
        <v/>
      </c>
      <c r="FE33" s="27"/>
      <c r="FF33" s="47" t="str">
        <f t="shared" si="52"/>
        <v/>
      </c>
      <c r="FG33" s="47"/>
      <c r="FH33" s="189"/>
      <c r="FI33" s="190"/>
      <c r="FJ33" s="45"/>
      <c r="FK33" s="186"/>
      <c r="FL33" s="187"/>
      <c r="FM33" s="9"/>
      <c r="FN33" s="138"/>
      <c r="FO33" s="140"/>
      <c r="FP33" s="16"/>
      <c r="FQ33" s="13" t="str">
        <f>IF(COUNTIF(祝日一覧!$E$2:$E$142,FP33),"○",IF(FT33&lt;&gt;"","○",""))</f>
        <v/>
      </c>
      <c r="FR33" s="27"/>
      <c r="FS33" s="47" t="str">
        <f t="shared" si="53"/>
        <v/>
      </c>
      <c r="FT33" s="47"/>
      <c r="FU33" s="189"/>
      <c r="FV33" s="190"/>
      <c r="FW33" s="45"/>
      <c r="FX33" s="186"/>
      <c r="FY33" s="187"/>
      <c r="FZ33" s="9"/>
      <c r="GA33" s="138"/>
      <c r="GB33" s="140"/>
      <c r="GC33" s="16"/>
      <c r="GD33" s="13" t="str">
        <f>IF(COUNTIF(祝日一覧!$E$2:$E$142,GC33),"○",IF(GG33&lt;&gt;"","○",""))</f>
        <v/>
      </c>
      <c r="GE33" s="27"/>
      <c r="GF33" s="47" t="str">
        <f t="shared" si="54"/>
        <v/>
      </c>
      <c r="GG33" s="47"/>
      <c r="GH33" s="189"/>
      <c r="GI33" s="190"/>
      <c r="GJ33" s="45"/>
      <c r="GK33" s="186"/>
      <c r="GL33" s="187"/>
      <c r="GM33" s="9"/>
      <c r="GN33" s="138"/>
      <c r="GO33" s="140"/>
      <c r="GP33" s="16"/>
      <c r="GQ33" s="13" t="str">
        <f>IF(COUNTIF(祝日一覧!$E$2:$E$142,GP33),"○",IF(GT33&lt;&gt;"","○",""))</f>
        <v/>
      </c>
      <c r="GR33" s="27"/>
      <c r="GS33" s="47" t="str">
        <f t="shared" si="55"/>
        <v/>
      </c>
      <c r="GT33" s="47"/>
      <c r="GU33" s="189"/>
      <c r="GV33" s="190"/>
      <c r="GW33" s="45"/>
      <c r="GX33" s="186"/>
      <c r="GY33" s="187"/>
      <c r="GZ33" s="9"/>
      <c r="HA33" s="138"/>
      <c r="HB33" s="140" t="str">
        <f t="shared" si="1"/>
        <v/>
      </c>
      <c r="HC33" s="16" t="str">
        <f>IF(HC32="","",IF(HC32=【別紙３】!$G$36,"",IF(MONTH(HC32)=MONTH(HC32+1),HC32+1,"")))</f>
        <v/>
      </c>
      <c r="HD33" s="13" t="str">
        <f>IF(COUNTIF(祝日一覧!$E$2:$E$142,HC33),"○",IF(HG33&lt;&gt;"","○",""))</f>
        <v/>
      </c>
      <c r="HE33" s="27"/>
      <c r="HF33" s="47" t="str">
        <f t="shared" si="56"/>
        <v/>
      </c>
      <c r="HG33" s="47"/>
      <c r="HH33" s="189"/>
      <c r="HI33" s="190"/>
      <c r="HJ33" s="9"/>
      <c r="HK33" s="188"/>
      <c r="HL33" s="188"/>
      <c r="HM33" s="9"/>
      <c r="HN33" s="138"/>
      <c r="HO33" s="140"/>
      <c r="HP33" s="16"/>
      <c r="HQ33" s="13" t="str">
        <f>IF(COUNTIF(祝日一覧!$E$2:$E$142,HP33),"○",IF(HT33&lt;&gt;"","○",""))</f>
        <v/>
      </c>
      <c r="HR33" s="27"/>
      <c r="HS33" s="47" t="str">
        <f t="shared" si="57"/>
        <v/>
      </c>
      <c r="HT33" s="47"/>
      <c r="HU33" s="189"/>
      <c r="HV33" s="190"/>
      <c r="HW33" s="45"/>
      <c r="HX33" s="186"/>
      <c r="HY33" s="187"/>
      <c r="HZ33" s="9"/>
      <c r="IA33" s="138"/>
      <c r="IB33" s="140"/>
      <c r="IC33" s="16"/>
      <c r="ID33" s="13" t="str">
        <f>IF(COUNTIF(祝日一覧!$E$2:$E$142,IC33),"○",IF(IG33&lt;&gt;"","○",""))</f>
        <v/>
      </c>
      <c r="IE33" s="27"/>
      <c r="IF33" s="47" t="str">
        <f t="shared" si="58"/>
        <v/>
      </c>
      <c r="IG33" s="47"/>
      <c r="IH33" s="189"/>
      <c r="II33" s="190"/>
      <c r="IJ33" s="45"/>
      <c r="IK33" s="186"/>
      <c r="IL33" s="187"/>
      <c r="IM33" s="9"/>
      <c r="IN33" s="138"/>
      <c r="IO33" s="140"/>
      <c r="IP33" s="16"/>
      <c r="IQ33" s="13" t="str">
        <f>IF(COUNTIF(祝日一覧!$E$2:$E$142,IP33),"○",IF(IT33&lt;&gt;"","○",""))</f>
        <v/>
      </c>
      <c r="IR33" s="27"/>
      <c r="IS33" s="47" t="str">
        <f t="shared" si="59"/>
        <v/>
      </c>
      <c r="IT33" s="47"/>
      <c r="IU33" s="189"/>
      <c r="IV33" s="190"/>
      <c r="IW33" s="45"/>
      <c r="IX33" s="186"/>
      <c r="IY33" s="187"/>
      <c r="IZ33" s="9"/>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row>
    <row r="34" spans="1:507" ht="15.6" customHeight="1">
      <c r="A34" s="138"/>
      <c r="B34" s="140"/>
      <c r="C34" s="16"/>
      <c r="D34" s="13" t="str">
        <f>IF(COUNTIF(祝日一覧!$E$2:$E$142,C34),"○",IF(G34&lt;&gt;"","○",""))</f>
        <v/>
      </c>
      <c r="E34" s="27"/>
      <c r="F34" s="47" t="str">
        <f t="shared" si="40"/>
        <v/>
      </c>
      <c r="G34" s="47"/>
      <c r="H34" s="189"/>
      <c r="I34" s="190"/>
      <c r="J34" s="45"/>
      <c r="K34" s="128" t="s">
        <v>123</v>
      </c>
      <c r="L34" s="128"/>
      <c r="M34" s="9"/>
      <c r="N34" s="138"/>
      <c r="O34" s="140"/>
      <c r="P34" s="16"/>
      <c r="Q34" s="13" t="str">
        <f>IF(COUNTIF(祝日一覧!$E$2:$E$142,P34),"○",IF(T34&lt;&gt;"","○",""))</f>
        <v/>
      </c>
      <c r="R34" s="27"/>
      <c r="S34" s="47" t="str">
        <f t="shared" si="41"/>
        <v/>
      </c>
      <c r="T34" s="47"/>
      <c r="U34" s="189"/>
      <c r="V34" s="190"/>
      <c r="W34" s="45"/>
      <c r="X34" s="128" t="s">
        <v>123</v>
      </c>
      <c r="Y34" s="128"/>
      <c r="Z34" s="9"/>
      <c r="AA34" s="138"/>
      <c r="AB34" s="140"/>
      <c r="AC34" s="16"/>
      <c r="AD34" s="13" t="str">
        <f>IF(COUNTIF(祝日一覧!$E$2:$E$142,AC34),"○",IF(AG34&lt;&gt;"","○",""))</f>
        <v/>
      </c>
      <c r="AE34" s="27"/>
      <c r="AF34" s="47" t="str">
        <f t="shared" si="42"/>
        <v/>
      </c>
      <c r="AG34" s="47"/>
      <c r="AH34" s="189"/>
      <c r="AI34" s="190"/>
      <c r="AJ34" s="45"/>
      <c r="AK34" s="128" t="s">
        <v>123</v>
      </c>
      <c r="AL34" s="128"/>
      <c r="AM34" s="9"/>
      <c r="AN34" s="138"/>
      <c r="AO34" s="140"/>
      <c r="AP34" s="16"/>
      <c r="AQ34" s="13" t="str">
        <f>IF(COUNTIF(祝日一覧!$E$2:$E$142,AP34),"○",IF(AT34&lt;&gt;"","○",""))</f>
        <v/>
      </c>
      <c r="AR34" s="27"/>
      <c r="AS34" s="47" t="str">
        <f t="shared" si="43"/>
        <v/>
      </c>
      <c r="AT34" s="47"/>
      <c r="AU34" s="189"/>
      <c r="AV34" s="190"/>
      <c r="AW34" s="45"/>
      <c r="AX34" s="128" t="s">
        <v>123</v>
      </c>
      <c r="AY34" s="128"/>
      <c r="AZ34" s="9"/>
      <c r="BA34" s="138"/>
      <c r="BB34" s="140"/>
      <c r="BC34" s="16"/>
      <c r="BD34" s="13" t="str">
        <f>IF(COUNTIF(祝日一覧!$E$2:$E$142,BC34),"○",IF(BG34&lt;&gt;"","○",""))</f>
        <v/>
      </c>
      <c r="BE34" s="27"/>
      <c r="BF34" s="47" t="str">
        <f t="shared" si="44"/>
        <v/>
      </c>
      <c r="BG34" s="47"/>
      <c r="BH34" s="189"/>
      <c r="BI34" s="190"/>
      <c r="BJ34" s="45"/>
      <c r="BK34" s="128" t="s">
        <v>123</v>
      </c>
      <c r="BL34" s="128"/>
      <c r="BM34" s="9"/>
      <c r="BN34" s="18"/>
      <c r="BO34" s="15" t="str">
        <f t="shared" si="0"/>
        <v/>
      </c>
      <c r="BP34" s="16" t="str">
        <f>IF(BP33="","",IF(BP33=【別紙３】!$G$36,"",IF(MONTH(BP33)=MONTH(BP33+1),BP33+1,"")))</f>
        <v/>
      </c>
      <c r="BQ34" s="13" t="str">
        <f>IF(COUNTIF(祝日一覧!$E$2:$E$142,BP34),"○",IF(BT34&lt;&gt;"","○",""))</f>
        <v/>
      </c>
      <c r="BR34" s="27"/>
      <c r="BS34" s="47" t="str">
        <f t="shared" si="45"/>
        <v/>
      </c>
      <c r="BT34" s="47"/>
      <c r="BU34" s="189"/>
      <c r="BV34" s="190"/>
      <c r="BW34" s="9"/>
      <c r="BX34" s="188"/>
      <c r="BY34" s="188"/>
      <c r="BZ34" s="9"/>
      <c r="CA34" s="138"/>
      <c r="CB34" s="140"/>
      <c r="CC34" s="16"/>
      <c r="CD34" s="13" t="str">
        <f>IF(COUNTIF(祝日一覧!$E$2:$E$142,CC34),"○",IF(CG34&lt;&gt;"","○",""))</f>
        <v/>
      </c>
      <c r="CE34" s="27"/>
      <c r="CF34" s="47" t="str">
        <f t="shared" si="46"/>
        <v/>
      </c>
      <c r="CG34" s="47"/>
      <c r="CH34" s="189"/>
      <c r="CI34" s="190"/>
      <c r="CJ34" s="45"/>
      <c r="CK34" s="128" t="s">
        <v>123</v>
      </c>
      <c r="CL34" s="128"/>
      <c r="CM34" s="9"/>
      <c r="CN34" s="138"/>
      <c r="CO34" s="140"/>
      <c r="CP34" s="16"/>
      <c r="CQ34" s="13" t="str">
        <f>IF(COUNTIF(祝日一覧!$E$2:$E$142,CP34),"○",IF(CT34&lt;&gt;"","○",""))</f>
        <v/>
      </c>
      <c r="CR34" s="27"/>
      <c r="CS34" s="47" t="str">
        <f t="shared" si="47"/>
        <v/>
      </c>
      <c r="CT34" s="47"/>
      <c r="CU34" s="189"/>
      <c r="CV34" s="190"/>
      <c r="CW34" s="45"/>
      <c r="CX34" s="128" t="s">
        <v>123</v>
      </c>
      <c r="CY34" s="128"/>
      <c r="CZ34" s="9"/>
      <c r="DA34" s="138"/>
      <c r="DB34" s="140"/>
      <c r="DC34" s="16"/>
      <c r="DD34" s="13" t="str">
        <f>IF(COUNTIF(祝日一覧!$E$2:$E$142,DC34),"○",IF(DG34&lt;&gt;"","○",""))</f>
        <v/>
      </c>
      <c r="DE34" s="27"/>
      <c r="DF34" s="47" t="str">
        <f t="shared" si="48"/>
        <v/>
      </c>
      <c r="DG34" s="47"/>
      <c r="DH34" s="189"/>
      <c r="DI34" s="190"/>
      <c r="DJ34" s="45"/>
      <c r="DK34" s="128" t="s">
        <v>123</v>
      </c>
      <c r="DL34" s="128"/>
      <c r="DM34" s="9"/>
      <c r="DN34" s="138"/>
      <c r="DO34" s="140"/>
      <c r="DP34" s="16"/>
      <c r="DQ34" s="13" t="str">
        <f>IF(COUNTIF(祝日一覧!$E$2:$E$142,DP34),"○",IF(DT34&lt;&gt;"","○",""))</f>
        <v/>
      </c>
      <c r="DR34" s="27"/>
      <c r="DS34" s="47" t="str">
        <f t="shared" si="49"/>
        <v/>
      </c>
      <c r="DT34" s="47"/>
      <c r="DU34" s="189"/>
      <c r="DV34" s="190"/>
      <c r="DW34" s="45"/>
      <c r="DX34" s="128" t="s">
        <v>123</v>
      </c>
      <c r="DY34" s="128"/>
      <c r="DZ34" s="9"/>
      <c r="EA34" s="138"/>
      <c r="EB34" s="140"/>
      <c r="EC34" s="16"/>
      <c r="ED34" s="13" t="str">
        <f>IF(COUNTIF(祝日一覧!$E$2:$E$142,EC34),"○",IF(EG34&lt;&gt;"","○",""))</f>
        <v/>
      </c>
      <c r="EE34" s="27"/>
      <c r="EF34" s="47" t="str">
        <f t="shared" si="50"/>
        <v/>
      </c>
      <c r="EG34" s="47"/>
      <c r="EH34" s="189"/>
      <c r="EI34" s="190"/>
      <c r="EJ34" s="45"/>
      <c r="EK34" s="128" t="s">
        <v>123</v>
      </c>
      <c r="EL34" s="128"/>
      <c r="EM34" s="9"/>
      <c r="EN34" s="138"/>
      <c r="EO34" s="140"/>
      <c r="EP34" s="16"/>
      <c r="EQ34" s="13" t="str">
        <f>IF(COUNTIF(祝日一覧!$E$2:$E$142,EP34),"○",IF(ET34&lt;&gt;"","○",""))</f>
        <v/>
      </c>
      <c r="ER34" s="27"/>
      <c r="ES34" s="47" t="str">
        <f t="shared" si="51"/>
        <v/>
      </c>
      <c r="ET34" s="47"/>
      <c r="EU34" s="189"/>
      <c r="EV34" s="190"/>
      <c r="EW34" s="45"/>
      <c r="EX34" s="128" t="s">
        <v>123</v>
      </c>
      <c r="EY34" s="128"/>
      <c r="EZ34" s="9"/>
      <c r="FA34" s="138"/>
      <c r="FB34" s="140"/>
      <c r="FC34" s="16"/>
      <c r="FD34" s="13" t="str">
        <f>IF(COUNTIF(祝日一覧!$E$2:$E$142,FC34),"○",IF(FG34&lt;&gt;"","○",""))</f>
        <v/>
      </c>
      <c r="FE34" s="27"/>
      <c r="FF34" s="47" t="str">
        <f t="shared" si="52"/>
        <v/>
      </c>
      <c r="FG34" s="47"/>
      <c r="FH34" s="189"/>
      <c r="FI34" s="190"/>
      <c r="FJ34" s="45"/>
      <c r="FK34" s="128" t="s">
        <v>123</v>
      </c>
      <c r="FL34" s="128"/>
      <c r="FM34" s="9"/>
      <c r="FN34" s="138"/>
      <c r="FO34" s="140"/>
      <c r="FP34" s="16"/>
      <c r="FQ34" s="13" t="str">
        <f>IF(COUNTIF(祝日一覧!$E$2:$E$142,FP34),"○",IF(FT34&lt;&gt;"","○",""))</f>
        <v/>
      </c>
      <c r="FR34" s="27"/>
      <c r="FS34" s="47" t="str">
        <f t="shared" si="53"/>
        <v/>
      </c>
      <c r="FT34" s="47"/>
      <c r="FU34" s="189"/>
      <c r="FV34" s="190"/>
      <c r="FW34" s="45"/>
      <c r="FX34" s="128" t="s">
        <v>123</v>
      </c>
      <c r="FY34" s="128"/>
      <c r="FZ34" s="9"/>
      <c r="GA34" s="138"/>
      <c r="GB34" s="140"/>
      <c r="GC34" s="16"/>
      <c r="GD34" s="13" t="str">
        <f>IF(COUNTIF(祝日一覧!$E$2:$E$142,GC34),"○",IF(GG34&lt;&gt;"","○",""))</f>
        <v/>
      </c>
      <c r="GE34" s="27"/>
      <c r="GF34" s="47" t="str">
        <f t="shared" si="54"/>
        <v/>
      </c>
      <c r="GG34" s="47"/>
      <c r="GH34" s="189"/>
      <c r="GI34" s="190"/>
      <c r="GJ34" s="45"/>
      <c r="GK34" s="128" t="s">
        <v>123</v>
      </c>
      <c r="GL34" s="128"/>
      <c r="GM34" s="9"/>
      <c r="GN34" s="138"/>
      <c r="GO34" s="140"/>
      <c r="GP34" s="16"/>
      <c r="GQ34" s="13" t="str">
        <f>IF(COUNTIF(祝日一覧!$E$2:$E$142,GP34),"○",IF(GT34&lt;&gt;"","○",""))</f>
        <v/>
      </c>
      <c r="GR34" s="27"/>
      <c r="GS34" s="47" t="str">
        <f t="shared" si="55"/>
        <v/>
      </c>
      <c r="GT34" s="47"/>
      <c r="GU34" s="189"/>
      <c r="GV34" s="190"/>
      <c r="GW34" s="45"/>
      <c r="GX34" s="128" t="s">
        <v>123</v>
      </c>
      <c r="GY34" s="128"/>
      <c r="GZ34" s="9"/>
      <c r="HA34" s="138"/>
      <c r="HB34" s="140" t="str">
        <f t="shared" si="1"/>
        <v/>
      </c>
      <c r="HC34" s="16" t="str">
        <f>IF(HC33="","",IF(HC33=【別紙３】!$G$36,"",IF(MONTH(HC33)=MONTH(HC33+1),HC33+1,"")))</f>
        <v/>
      </c>
      <c r="HD34" s="13" t="str">
        <f>IF(COUNTIF(祝日一覧!$E$2:$E$142,HC34),"○",IF(HG34&lt;&gt;"","○",""))</f>
        <v/>
      </c>
      <c r="HE34" s="27"/>
      <c r="HF34" s="47" t="str">
        <f t="shared" si="56"/>
        <v/>
      </c>
      <c r="HG34" s="47"/>
      <c r="HH34" s="189"/>
      <c r="HI34" s="190"/>
      <c r="HJ34" s="9"/>
      <c r="HK34" s="188"/>
      <c r="HL34" s="188"/>
      <c r="HM34" s="9"/>
      <c r="HN34" s="138"/>
      <c r="HO34" s="140"/>
      <c r="HP34" s="16"/>
      <c r="HQ34" s="13" t="str">
        <f>IF(COUNTIF(祝日一覧!$E$2:$E$142,HP34),"○",IF(HT34&lt;&gt;"","○",""))</f>
        <v/>
      </c>
      <c r="HR34" s="27"/>
      <c r="HS34" s="47" t="str">
        <f t="shared" si="57"/>
        <v/>
      </c>
      <c r="HT34" s="47"/>
      <c r="HU34" s="189"/>
      <c r="HV34" s="190"/>
      <c r="HW34" s="45"/>
      <c r="HX34" s="128" t="s">
        <v>123</v>
      </c>
      <c r="HY34" s="128"/>
      <c r="HZ34" s="9"/>
      <c r="IA34" s="138"/>
      <c r="IB34" s="140"/>
      <c r="IC34" s="16"/>
      <c r="ID34" s="13" t="str">
        <f>IF(COUNTIF(祝日一覧!$E$2:$E$142,IC34),"○",IF(IG34&lt;&gt;"","○",""))</f>
        <v/>
      </c>
      <c r="IE34" s="27"/>
      <c r="IF34" s="47" t="str">
        <f t="shared" si="58"/>
        <v/>
      </c>
      <c r="IG34" s="47"/>
      <c r="IH34" s="189"/>
      <c r="II34" s="190"/>
      <c r="IJ34" s="45"/>
      <c r="IK34" s="128" t="s">
        <v>123</v>
      </c>
      <c r="IL34" s="128"/>
      <c r="IM34" s="9"/>
      <c r="IN34" s="138"/>
      <c r="IO34" s="140"/>
      <c r="IP34" s="16"/>
      <c r="IQ34" s="13" t="str">
        <f>IF(COUNTIF(祝日一覧!$E$2:$E$142,IP34),"○",IF(IT34&lt;&gt;"","○",""))</f>
        <v/>
      </c>
      <c r="IR34" s="27"/>
      <c r="IS34" s="47" t="str">
        <f t="shared" si="59"/>
        <v/>
      </c>
      <c r="IT34" s="47"/>
      <c r="IU34" s="189"/>
      <c r="IV34" s="190"/>
      <c r="IW34" s="45"/>
      <c r="IX34" s="128" t="s">
        <v>123</v>
      </c>
      <c r="IY34" s="128"/>
      <c r="IZ34" s="9"/>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row>
    <row r="35" spans="1:507" ht="15.6" customHeight="1">
      <c r="A35" s="138"/>
      <c r="B35" s="140"/>
      <c r="C35" s="16"/>
      <c r="D35" s="13" t="str">
        <f>IF(COUNTIF(祝日一覧!$E$2:$E$142,C35),"○",IF(G35&lt;&gt;"","○",""))</f>
        <v/>
      </c>
      <c r="E35" s="27"/>
      <c r="F35" s="47" t="str">
        <f t="shared" si="40"/>
        <v/>
      </c>
      <c r="G35" s="47"/>
      <c r="H35" s="189"/>
      <c r="I35" s="190"/>
      <c r="J35" s="45"/>
      <c r="K35" s="128" t="s">
        <v>124</v>
      </c>
      <c r="L35" s="128"/>
      <c r="M35" s="9"/>
      <c r="N35" s="138"/>
      <c r="O35" s="140"/>
      <c r="P35" s="16"/>
      <c r="Q35" s="13" t="str">
        <f>IF(COUNTIF(祝日一覧!$E$2:$E$142,P35),"○",IF(T35&lt;&gt;"","○",""))</f>
        <v/>
      </c>
      <c r="R35" s="27"/>
      <c r="S35" s="47" t="str">
        <f t="shared" si="41"/>
        <v/>
      </c>
      <c r="T35" s="47"/>
      <c r="U35" s="189"/>
      <c r="V35" s="190"/>
      <c r="W35" s="45"/>
      <c r="X35" s="128" t="s">
        <v>124</v>
      </c>
      <c r="Y35" s="128"/>
      <c r="Z35" s="9"/>
      <c r="AA35" s="138"/>
      <c r="AB35" s="140"/>
      <c r="AC35" s="16"/>
      <c r="AD35" s="13" t="str">
        <f>IF(COUNTIF(祝日一覧!$E$2:$E$142,AC35),"○",IF(AG35&lt;&gt;"","○",""))</f>
        <v/>
      </c>
      <c r="AE35" s="27"/>
      <c r="AF35" s="47" t="str">
        <f t="shared" si="42"/>
        <v/>
      </c>
      <c r="AG35" s="47"/>
      <c r="AH35" s="189"/>
      <c r="AI35" s="190"/>
      <c r="AJ35" s="45"/>
      <c r="AK35" s="128" t="s">
        <v>124</v>
      </c>
      <c r="AL35" s="128"/>
      <c r="AM35" s="9"/>
      <c r="AN35" s="138"/>
      <c r="AO35" s="140"/>
      <c r="AP35" s="16"/>
      <c r="AQ35" s="13" t="str">
        <f>IF(COUNTIF(祝日一覧!$E$2:$E$142,AP35),"○",IF(AT35&lt;&gt;"","○",""))</f>
        <v/>
      </c>
      <c r="AR35" s="27"/>
      <c r="AS35" s="47" t="str">
        <f t="shared" si="43"/>
        <v/>
      </c>
      <c r="AT35" s="47"/>
      <c r="AU35" s="189"/>
      <c r="AV35" s="190"/>
      <c r="AW35" s="45"/>
      <c r="AX35" s="128" t="s">
        <v>124</v>
      </c>
      <c r="AY35" s="128"/>
      <c r="AZ35" s="9"/>
      <c r="BA35" s="138"/>
      <c r="BB35" s="140"/>
      <c r="BC35" s="16"/>
      <c r="BD35" s="13" t="str">
        <f>IF(COUNTIF(祝日一覧!$E$2:$E$142,BC35),"○",IF(BG35&lt;&gt;"","○",""))</f>
        <v/>
      </c>
      <c r="BE35" s="27"/>
      <c r="BF35" s="47" t="str">
        <f t="shared" si="44"/>
        <v/>
      </c>
      <c r="BG35" s="47"/>
      <c r="BH35" s="189"/>
      <c r="BI35" s="190"/>
      <c r="BJ35" s="45"/>
      <c r="BK35" s="128" t="s">
        <v>124</v>
      </c>
      <c r="BL35" s="128"/>
      <c r="BM35" s="9"/>
      <c r="BN35" s="18"/>
      <c r="BO35" s="15" t="str">
        <f t="shared" si="0"/>
        <v/>
      </c>
      <c r="BP35" s="16" t="str">
        <f>IF(BP34="","",IF(BP34=【別紙３】!$G$36,"",IF(MONTH(BP34)=MONTH(BP34+1),BP34+1,"")))</f>
        <v/>
      </c>
      <c r="BQ35" s="13" t="str">
        <f>IF(COUNTIF(祝日一覧!$E$2:$E$142,BP35),"○",IF(BT35&lt;&gt;"","○",""))</f>
        <v/>
      </c>
      <c r="BR35" s="27"/>
      <c r="BS35" s="47" t="str">
        <f t="shared" si="45"/>
        <v/>
      </c>
      <c r="BT35" s="47"/>
      <c r="BU35" s="189"/>
      <c r="BV35" s="190"/>
      <c r="BW35" s="9"/>
      <c r="BX35" s="188"/>
      <c r="BY35" s="188"/>
      <c r="BZ35" s="9"/>
      <c r="CA35" s="138"/>
      <c r="CB35" s="140"/>
      <c r="CC35" s="16"/>
      <c r="CD35" s="13" t="str">
        <f>IF(COUNTIF(祝日一覧!$E$2:$E$142,CC35),"○",IF(CG35&lt;&gt;"","○",""))</f>
        <v/>
      </c>
      <c r="CE35" s="27"/>
      <c r="CF35" s="47" t="str">
        <f t="shared" si="46"/>
        <v/>
      </c>
      <c r="CG35" s="47"/>
      <c r="CH35" s="189"/>
      <c r="CI35" s="190"/>
      <c r="CJ35" s="45"/>
      <c r="CK35" s="128" t="s">
        <v>124</v>
      </c>
      <c r="CL35" s="128"/>
      <c r="CM35" s="9"/>
      <c r="CN35" s="138"/>
      <c r="CO35" s="140"/>
      <c r="CP35" s="16"/>
      <c r="CQ35" s="13" t="str">
        <f>IF(COUNTIF(祝日一覧!$E$2:$E$142,CP35),"○",IF(CT35&lt;&gt;"","○",""))</f>
        <v/>
      </c>
      <c r="CR35" s="27"/>
      <c r="CS35" s="47" t="str">
        <f t="shared" si="47"/>
        <v/>
      </c>
      <c r="CT35" s="47"/>
      <c r="CU35" s="189"/>
      <c r="CV35" s="190"/>
      <c r="CW35" s="45"/>
      <c r="CX35" s="128" t="s">
        <v>124</v>
      </c>
      <c r="CY35" s="128"/>
      <c r="CZ35" s="9"/>
      <c r="DA35" s="138"/>
      <c r="DB35" s="140"/>
      <c r="DC35" s="16"/>
      <c r="DD35" s="13" t="str">
        <f>IF(COUNTIF(祝日一覧!$E$2:$E$142,DC35),"○",IF(DG35&lt;&gt;"","○",""))</f>
        <v/>
      </c>
      <c r="DE35" s="27"/>
      <c r="DF35" s="47" t="str">
        <f t="shared" si="48"/>
        <v/>
      </c>
      <c r="DG35" s="47"/>
      <c r="DH35" s="189"/>
      <c r="DI35" s="190"/>
      <c r="DJ35" s="45"/>
      <c r="DK35" s="128" t="s">
        <v>124</v>
      </c>
      <c r="DL35" s="128"/>
      <c r="DM35" s="9"/>
      <c r="DN35" s="138"/>
      <c r="DO35" s="140"/>
      <c r="DP35" s="16"/>
      <c r="DQ35" s="13" t="str">
        <f>IF(COUNTIF(祝日一覧!$E$2:$E$142,DP35),"○",IF(DT35&lt;&gt;"","○",""))</f>
        <v/>
      </c>
      <c r="DR35" s="27"/>
      <c r="DS35" s="47" t="str">
        <f t="shared" si="49"/>
        <v/>
      </c>
      <c r="DT35" s="47"/>
      <c r="DU35" s="189"/>
      <c r="DV35" s="190"/>
      <c r="DW35" s="45"/>
      <c r="DX35" s="128" t="s">
        <v>124</v>
      </c>
      <c r="DY35" s="128"/>
      <c r="DZ35" s="9"/>
      <c r="EA35" s="138"/>
      <c r="EB35" s="140"/>
      <c r="EC35" s="16"/>
      <c r="ED35" s="13" t="str">
        <f>IF(COUNTIF(祝日一覧!$E$2:$E$142,EC35),"○",IF(EG35&lt;&gt;"","○",""))</f>
        <v/>
      </c>
      <c r="EE35" s="27"/>
      <c r="EF35" s="47" t="str">
        <f t="shared" si="50"/>
        <v/>
      </c>
      <c r="EG35" s="47"/>
      <c r="EH35" s="189"/>
      <c r="EI35" s="190"/>
      <c r="EJ35" s="45"/>
      <c r="EK35" s="128" t="s">
        <v>124</v>
      </c>
      <c r="EL35" s="128"/>
      <c r="EM35" s="9"/>
      <c r="EN35" s="138"/>
      <c r="EO35" s="140"/>
      <c r="EP35" s="16"/>
      <c r="EQ35" s="13" t="str">
        <f>IF(COUNTIF(祝日一覧!$E$2:$E$142,EP35),"○",IF(ET35&lt;&gt;"","○",""))</f>
        <v/>
      </c>
      <c r="ER35" s="27"/>
      <c r="ES35" s="47" t="str">
        <f t="shared" si="51"/>
        <v/>
      </c>
      <c r="ET35" s="47"/>
      <c r="EU35" s="189"/>
      <c r="EV35" s="190"/>
      <c r="EW35" s="45"/>
      <c r="EX35" s="128" t="s">
        <v>124</v>
      </c>
      <c r="EY35" s="128"/>
      <c r="EZ35" s="9"/>
      <c r="FA35" s="138"/>
      <c r="FB35" s="140"/>
      <c r="FC35" s="16"/>
      <c r="FD35" s="13" t="str">
        <f>IF(COUNTIF(祝日一覧!$E$2:$E$142,FC35),"○",IF(FG35&lt;&gt;"","○",""))</f>
        <v/>
      </c>
      <c r="FE35" s="27"/>
      <c r="FF35" s="47" t="str">
        <f t="shared" si="52"/>
        <v/>
      </c>
      <c r="FG35" s="47"/>
      <c r="FH35" s="189"/>
      <c r="FI35" s="190"/>
      <c r="FJ35" s="45"/>
      <c r="FK35" s="128" t="s">
        <v>124</v>
      </c>
      <c r="FL35" s="128"/>
      <c r="FM35" s="9"/>
      <c r="FN35" s="138"/>
      <c r="FO35" s="140"/>
      <c r="FP35" s="16"/>
      <c r="FQ35" s="13" t="str">
        <f>IF(COUNTIF(祝日一覧!$E$2:$E$142,FP35),"○",IF(FT35&lt;&gt;"","○",""))</f>
        <v/>
      </c>
      <c r="FR35" s="27"/>
      <c r="FS35" s="47" t="str">
        <f t="shared" si="53"/>
        <v/>
      </c>
      <c r="FT35" s="47"/>
      <c r="FU35" s="189"/>
      <c r="FV35" s="190"/>
      <c r="FW35" s="45"/>
      <c r="FX35" s="128" t="s">
        <v>124</v>
      </c>
      <c r="FY35" s="128"/>
      <c r="FZ35" s="9"/>
      <c r="GA35" s="138"/>
      <c r="GB35" s="140"/>
      <c r="GC35" s="16"/>
      <c r="GD35" s="13" t="str">
        <f>IF(COUNTIF(祝日一覧!$E$2:$E$142,GC35),"○",IF(GG35&lt;&gt;"","○",""))</f>
        <v/>
      </c>
      <c r="GE35" s="27"/>
      <c r="GF35" s="47" t="str">
        <f t="shared" si="54"/>
        <v/>
      </c>
      <c r="GG35" s="47"/>
      <c r="GH35" s="189"/>
      <c r="GI35" s="190"/>
      <c r="GJ35" s="45"/>
      <c r="GK35" s="128" t="s">
        <v>124</v>
      </c>
      <c r="GL35" s="128"/>
      <c r="GM35" s="9"/>
      <c r="GN35" s="138"/>
      <c r="GO35" s="140"/>
      <c r="GP35" s="16"/>
      <c r="GQ35" s="13" t="str">
        <f>IF(COUNTIF(祝日一覧!$E$2:$E$142,GP35),"○",IF(GT35&lt;&gt;"","○",""))</f>
        <v/>
      </c>
      <c r="GR35" s="27"/>
      <c r="GS35" s="47" t="str">
        <f t="shared" si="55"/>
        <v/>
      </c>
      <c r="GT35" s="47"/>
      <c r="GU35" s="189"/>
      <c r="GV35" s="190"/>
      <c r="GW35" s="45"/>
      <c r="GX35" s="128" t="s">
        <v>124</v>
      </c>
      <c r="GY35" s="128"/>
      <c r="GZ35" s="9"/>
      <c r="HA35" s="138"/>
      <c r="HB35" s="140" t="str">
        <f t="shared" si="1"/>
        <v/>
      </c>
      <c r="HC35" s="16" t="str">
        <f>IF(HC34="","",IF(HC34=【別紙３】!$G$36,"",IF(MONTH(HC34)=MONTH(HC34+1),HC34+1,"")))</f>
        <v/>
      </c>
      <c r="HD35" s="13" t="str">
        <f>IF(COUNTIF(祝日一覧!$E$2:$E$142,HC35),"○",IF(HG35&lt;&gt;"","○",""))</f>
        <v/>
      </c>
      <c r="HE35" s="27"/>
      <c r="HF35" s="47" t="str">
        <f t="shared" si="56"/>
        <v/>
      </c>
      <c r="HG35" s="47"/>
      <c r="HH35" s="189"/>
      <c r="HI35" s="190"/>
      <c r="HJ35" s="9"/>
      <c r="HK35" s="188"/>
      <c r="HL35" s="188"/>
      <c r="HM35" s="9"/>
      <c r="HN35" s="138"/>
      <c r="HO35" s="140"/>
      <c r="HP35" s="16"/>
      <c r="HQ35" s="13" t="str">
        <f>IF(COUNTIF(祝日一覧!$E$2:$E$142,HP35),"○",IF(HT35&lt;&gt;"","○",""))</f>
        <v/>
      </c>
      <c r="HR35" s="27"/>
      <c r="HS35" s="47" t="str">
        <f t="shared" si="57"/>
        <v/>
      </c>
      <c r="HT35" s="47"/>
      <c r="HU35" s="189"/>
      <c r="HV35" s="190"/>
      <c r="HW35" s="45"/>
      <c r="HX35" s="128" t="s">
        <v>124</v>
      </c>
      <c r="HY35" s="128"/>
      <c r="HZ35" s="9"/>
      <c r="IA35" s="138"/>
      <c r="IB35" s="140"/>
      <c r="IC35" s="16"/>
      <c r="ID35" s="13" t="str">
        <f>IF(COUNTIF(祝日一覧!$E$2:$E$142,IC35),"○",IF(IG35&lt;&gt;"","○",""))</f>
        <v/>
      </c>
      <c r="IE35" s="27"/>
      <c r="IF35" s="47" t="str">
        <f t="shared" si="58"/>
        <v/>
      </c>
      <c r="IG35" s="47"/>
      <c r="IH35" s="189"/>
      <c r="II35" s="190"/>
      <c r="IJ35" s="45"/>
      <c r="IK35" s="128" t="s">
        <v>124</v>
      </c>
      <c r="IL35" s="128"/>
      <c r="IM35" s="9"/>
      <c r="IN35" s="138"/>
      <c r="IO35" s="140"/>
      <c r="IP35" s="16"/>
      <c r="IQ35" s="13" t="str">
        <f>IF(COUNTIF(祝日一覧!$E$2:$E$142,IP35),"○",IF(IT35&lt;&gt;"","○",""))</f>
        <v/>
      </c>
      <c r="IR35" s="27"/>
      <c r="IS35" s="47" t="str">
        <f t="shared" si="59"/>
        <v/>
      </c>
      <c r="IT35" s="47"/>
      <c r="IU35" s="189"/>
      <c r="IV35" s="190"/>
      <c r="IW35" s="45"/>
      <c r="IX35" s="128" t="s">
        <v>124</v>
      </c>
      <c r="IY35" s="128"/>
      <c r="IZ35" s="9"/>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row>
    <row r="36" spans="1:507" ht="15.6" customHeight="1">
      <c r="A36" s="138"/>
      <c r="B36" s="140"/>
      <c r="C36" s="16"/>
      <c r="D36" s="13" t="str">
        <f>IF(COUNTIF(祝日一覧!$E$2:$E$142,C36),"○",IF(G36&lt;&gt;"","○",""))</f>
        <v/>
      </c>
      <c r="E36" s="27"/>
      <c r="F36" s="47" t="str">
        <f t="shared" si="40"/>
        <v/>
      </c>
      <c r="G36" s="47"/>
      <c r="H36" s="189"/>
      <c r="I36" s="190"/>
      <c r="J36" s="45"/>
      <c r="K36" s="31" t="s">
        <v>125</v>
      </c>
      <c r="L36" s="19"/>
      <c r="M36" s="9"/>
      <c r="N36" s="138"/>
      <c r="O36" s="140"/>
      <c r="P36" s="16"/>
      <c r="Q36" s="13" t="str">
        <f>IF(COUNTIF(祝日一覧!$E$2:$E$142,P36),"○",IF(T36&lt;&gt;"","○",""))</f>
        <v/>
      </c>
      <c r="R36" s="27"/>
      <c r="S36" s="47" t="str">
        <f t="shared" si="41"/>
        <v/>
      </c>
      <c r="T36" s="47"/>
      <c r="U36" s="189"/>
      <c r="V36" s="190"/>
      <c r="W36" s="45"/>
      <c r="X36" s="31" t="s">
        <v>125</v>
      </c>
      <c r="Y36" s="19"/>
      <c r="Z36" s="9"/>
      <c r="AA36" s="138"/>
      <c r="AB36" s="140"/>
      <c r="AC36" s="16"/>
      <c r="AD36" s="13" t="str">
        <f>IF(COUNTIF(祝日一覧!$E$2:$E$142,AC36),"○",IF(AG36&lt;&gt;"","○",""))</f>
        <v/>
      </c>
      <c r="AE36" s="27"/>
      <c r="AF36" s="47" t="str">
        <f t="shared" si="42"/>
        <v/>
      </c>
      <c r="AG36" s="47"/>
      <c r="AH36" s="189"/>
      <c r="AI36" s="190"/>
      <c r="AJ36" s="45"/>
      <c r="AK36" s="31" t="s">
        <v>125</v>
      </c>
      <c r="AL36" s="19"/>
      <c r="AM36" s="9"/>
      <c r="AN36" s="138"/>
      <c r="AO36" s="140"/>
      <c r="AP36" s="16"/>
      <c r="AQ36" s="13" t="str">
        <f>IF(COUNTIF(祝日一覧!$E$2:$E$142,AP36),"○",IF(AT36&lt;&gt;"","○",""))</f>
        <v/>
      </c>
      <c r="AR36" s="27"/>
      <c r="AS36" s="47" t="str">
        <f t="shared" si="43"/>
        <v/>
      </c>
      <c r="AT36" s="47"/>
      <c r="AU36" s="189"/>
      <c r="AV36" s="190"/>
      <c r="AW36" s="45"/>
      <c r="AX36" s="31" t="s">
        <v>125</v>
      </c>
      <c r="AY36" s="19"/>
      <c r="AZ36" s="9"/>
      <c r="BA36" s="138"/>
      <c r="BB36" s="140"/>
      <c r="BC36" s="16"/>
      <c r="BD36" s="13" t="str">
        <f>IF(COUNTIF(祝日一覧!$E$2:$E$142,BC36),"○",IF(BG36&lt;&gt;"","○",""))</f>
        <v/>
      </c>
      <c r="BE36" s="27"/>
      <c r="BF36" s="47" t="str">
        <f t="shared" si="44"/>
        <v/>
      </c>
      <c r="BG36" s="47"/>
      <c r="BH36" s="189"/>
      <c r="BI36" s="190"/>
      <c r="BJ36" s="45"/>
      <c r="BK36" s="31" t="s">
        <v>125</v>
      </c>
      <c r="BL36" s="19"/>
      <c r="BM36" s="9"/>
      <c r="BN36" s="18"/>
      <c r="BO36" s="15" t="str">
        <f t="shared" si="0"/>
        <v/>
      </c>
      <c r="BP36" s="16" t="str">
        <f>IF(BP35="","",IF(BP35=【別紙３】!$G$36,"",IF(MONTH(BP35)=MONTH(BP35+1),BP35+1,"")))</f>
        <v/>
      </c>
      <c r="BQ36" s="13" t="str">
        <f>IF(COUNTIF(祝日一覧!$E$2:$E$142,BP36),"○",IF(BT36&lt;&gt;"","○",""))</f>
        <v/>
      </c>
      <c r="BR36" s="27"/>
      <c r="BS36" s="47" t="str">
        <f t="shared" si="45"/>
        <v/>
      </c>
      <c r="BT36" s="47"/>
      <c r="BU36" s="189"/>
      <c r="BV36" s="190"/>
      <c r="BW36" s="9"/>
      <c r="BX36" s="219"/>
      <c r="BY36" s="19"/>
      <c r="BZ36" s="9"/>
      <c r="CA36" s="138"/>
      <c r="CB36" s="140"/>
      <c r="CC36" s="16"/>
      <c r="CD36" s="13" t="str">
        <f>IF(COUNTIF(祝日一覧!$E$2:$E$142,CC36),"○",IF(CG36&lt;&gt;"","○",""))</f>
        <v/>
      </c>
      <c r="CE36" s="27"/>
      <c r="CF36" s="47" t="str">
        <f t="shared" si="46"/>
        <v/>
      </c>
      <c r="CG36" s="47"/>
      <c r="CH36" s="189"/>
      <c r="CI36" s="190"/>
      <c r="CJ36" s="45"/>
      <c r="CK36" s="31" t="s">
        <v>125</v>
      </c>
      <c r="CL36" s="19"/>
      <c r="CM36" s="9"/>
      <c r="CN36" s="138"/>
      <c r="CO36" s="140"/>
      <c r="CP36" s="16"/>
      <c r="CQ36" s="13" t="str">
        <f>IF(COUNTIF(祝日一覧!$E$2:$E$142,CP36),"○",IF(CT36&lt;&gt;"","○",""))</f>
        <v/>
      </c>
      <c r="CR36" s="27"/>
      <c r="CS36" s="47" t="str">
        <f t="shared" si="47"/>
        <v/>
      </c>
      <c r="CT36" s="47"/>
      <c r="CU36" s="189"/>
      <c r="CV36" s="190"/>
      <c r="CW36" s="45"/>
      <c r="CX36" s="31" t="s">
        <v>125</v>
      </c>
      <c r="CY36" s="19"/>
      <c r="CZ36" s="9"/>
      <c r="DA36" s="138"/>
      <c r="DB36" s="140"/>
      <c r="DC36" s="16"/>
      <c r="DD36" s="13" t="str">
        <f>IF(COUNTIF(祝日一覧!$E$2:$E$142,DC36),"○",IF(DG36&lt;&gt;"","○",""))</f>
        <v/>
      </c>
      <c r="DE36" s="27"/>
      <c r="DF36" s="47" t="str">
        <f t="shared" si="48"/>
        <v/>
      </c>
      <c r="DG36" s="47"/>
      <c r="DH36" s="189"/>
      <c r="DI36" s="190"/>
      <c r="DJ36" s="45"/>
      <c r="DK36" s="31" t="s">
        <v>125</v>
      </c>
      <c r="DL36" s="19"/>
      <c r="DM36" s="9"/>
      <c r="DN36" s="138"/>
      <c r="DO36" s="140"/>
      <c r="DP36" s="16"/>
      <c r="DQ36" s="13" t="str">
        <f>IF(COUNTIF(祝日一覧!$E$2:$E$142,DP36),"○",IF(DT36&lt;&gt;"","○",""))</f>
        <v/>
      </c>
      <c r="DR36" s="27"/>
      <c r="DS36" s="47" t="str">
        <f t="shared" si="49"/>
        <v/>
      </c>
      <c r="DT36" s="47"/>
      <c r="DU36" s="189"/>
      <c r="DV36" s="190"/>
      <c r="DW36" s="45"/>
      <c r="DX36" s="31" t="s">
        <v>125</v>
      </c>
      <c r="DY36" s="19"/>
      <c r="DZ36" s="9"/>
      <c r="EA36" s="138"/>
      <c r="EB36" s="140"/>
      <c r="EC36" s="16"/>
      <c r="ED36" s="13" t="str">
        <f>IF(COUNTIF(祝日一覧!$E$2:$E$142,EC36),"○",IF(EG36&lt;&gt;"","○",""))</f>
        <v/>
      </c>
      <c r="EE36" s="27"/>
      <c r="EF36" s="47" t="str">
        <f t="shared" si="50"/>
        <v/>
      </c>
      <c r="EG36" s="47"/>
      <c r="EH36" s="189"/>
      <c r="EI36" s="190"/>
      <c r="EJ36" s="45"/>
      <c r="EK36" s="31" t="s">
        <v>125</v>
      </c>
      <c r="EL36" s="19"/>
      <c r="EM36" s="9"/>
      <c r="EN36" s="138"/>
      <c r="EO36" s="140"/>
      <c r="EP36" s="16"/>
      <c r="EQ36" s="13" t="str">
        <f>IF(COUNTIF(祝日一覧!$E$2:$E$142,EP36),"○",IF(ET36&lt;&gt;"","○",""))</f>
        <v/>
      </c>
      <c r="ER36" s="27"/>
      <c r="ES36" s="47" t="str">
        <f t="shared" si="51"/>
        <v/>
      </c>
      <c r="ET36" s="47"/>
      <c r="EU36" s="189"/>
      <c r="EV36" s="190"/>
      <c r="EW36" s="45"/>
      <c r="EX36" s="31" t="s">
        <v>125</v>
      </c>
      <c r="EY36" s="19"/>
      <c r="EZ36" s="9"/>
      <c r="FA36" s="138"/>
      <c r="FB36" s="140"/>
      <c r="FC36" s="16"/>
      <c r="FD36" s="13" t="str">
        <f>IF(COUNTIF(祝日一覧!$E$2:$E$142,FC36),"○",IF(FG36&lt;&gt;"","○",""))</f>
        <v/>
      </c>
      <c r="FE36" s="27"/>
      <c r="FF36" s="47" t="str">
        <f t="shared" si="52"/>
        <v/>
      </c>
      <c r="FG36" s="47"/>
      <c r="FH36" s="189"/>
      <c r="FI36" s="190"/>
      <c r="FJ36" s="45"/>
      <c r="FK36" s="31" t="s">
        <v>125</v>
      </c>
      <c r="FL36" s="19"/>
      <c r="FM36" s="9"/>
      <c r="FN36" s="138"/>
      <c r="FO36" s="140"/>
      <c r="FP36" s="16"/>
      <c r="FQ36" s="13" t="str">
        <f>IF(COUNTIF(祝日一覧!$E$2:$E$142,FP36),"○",IF(FT36&lt;&gt;"","○",""))</f>
        <v/>
      </c>
      <c r="FR36" s="27"/>
      <c r="FS36" s="47" t="str">
        <f t="shared" si="53"/>
        <v/>
      </c>
      <c r="FT36" s="47"/>
      <c r="FU36" s="189"/>
      <c r="FV36" s="190"/>
      <c r="FW36" s="45"/>
      <c r="FX36" s="31" t="s">
        <v>125</v>
      </c>
      <c r="FY36" s="19"/>
      <c r="FZ36" s="9"/>
      <c r="GA36" s="138"/>
      <c r="GB36" s="140"/>
      <c r="GC36" s="16"/>
      <c r="GD36" s="13" t="str">
        <f>IF(COUNTIF(祝日一覧!$E$2:$E$142,GC36),"○",IF(GG36&lt;&gt;"","○",""))</f>
        <v/>
      </c>
      <c r="GE36" s="27"/>
      <c r="GF36" s="47" t="str">
        <f t="shared" si="54"/>
        <v/>
      </c>
      <c r="GG36" s="47"/>
      <c r="GH36" s="189"/>
      <c r="GI36" s="190"/>
      <c r="GJ36" s="45"/>
      <c r="GK36" s="31" t="s">
        <v>125</v>
      </c>
      <c r="GL36" s="19"/>
      <c r="GM36" s="9"/>
      <c r="GN36" s="138"/>
      <c r="GO36" s="140"/>
      <c r="GP36" s="16"/>
      <c r="GQ36" s="13" t="str">
        <f>IF(COUNTIF(祝日一覧!$E$2:$E$142,GP36),"○",IF(GT36&lt;&gt;"","○",""))</f>
        <v/>
      </c>
      <c r="GR36" s="27"/>
      <c r="GS36" s="47" t="str">
        <f t="shared" si="55"/>
        <v/>
      </c>
      <c r="GT36" s="47"/>
      <c r="GU36" s="189"/>
      <c r="GV36" s="190"/>
      <c r="GW36" s="45"/>
      <c r="GX36" s="31" t="s">
        <v>125</v>
      </c>
      <c r="GY36" s="19"/>
      <c r="GZ36" s="9"/>
      <c r="HA36" s="138"/>
      <c r="HB36" s="140" t="str">
        <f t="shared" si="1"/>
        <v/>
      </c>
      <c r="HC36" s="16" t="str">
        <f>IF(HC35="","",IF(HC35=【別紙３】!$G$36,"",IF(MONTH(HC35)=MONTH(HC35+1),HC35+1,"")))</f>
        <v/>
      </c>
      <c r="HD36" s="13" t="str">
        <f>IF(COUNTIF(祝日一覧!$E$2:$E$142,HC36),"○",IF(HG36&lt;&gt;"","○",""))</f>
        <v/>
      </c>
      <c r="HE36" s="27"/>
      <c r="HF36" s="47" t="str">
        <f t="shared" si="56"/>
        <v/>
      </c>
      <c r="HG36" s="47"/>
      <c r="HH36" s="189"/>
      <c r="HI36" s="190"/>
      <c r="HJ36" s="9"/>
      <c r="HK36" s="219"/>
      <c r="HL36" s="19"/>
      <c r="HM36" s="9"/>
      <c r="HN36" s="138"/>
      <c r="HO36" s="140"/>
      <c r="HP36" s="16"/>
      <c r="HQ36" s="13" t="str">
        <f>IF(COUNTIF(祝日一覧!$E$2:$E$142,HP36),"○",IF(HT36&lt;&gt;"","○",""))</f>
        <v/>
      </c>
      <c r="HR36" s="27"/>
      <c r="HS36" s="47" t="str">
        <f t="shared" si="57"/>
        <v/>
      </c>
      <c r="HT36" s="47"/>
      <c r="HU36" s="189"/>
      <c r="HV36" s="190"/>
      <c r="HW36" s="45"/>
      <c r="HX36" s="31" t="s">
        <v>125</v>
      </c>
      <c r="HY36" s="19"/>
      <c r="HZ36" s="9"/>
      <c r="IA36" s="138"/>
      <c r="IB36" s="140"/>
      <c r="IC36" s="16"/>
      <c r="ID36" s="13" t="str">
        <f>IF(COUNTIF(祝日一覧!$E$2:$E$142,IC36),"○",IF(IG36&lt;&gt;"","○",""))</f>
        <v/>
      </c>
      <c r="IE36" s="27"/>
      <c r="IF36" s="47" t="str">
        <f t="shared" si="58"/>
        <v/>
      </c>
      <c r="IG36" s="47"/>
      <c r="IH36" s="189"/>
      <c r="II36" s="190"/>
      <c r="IJ36" s="45"/>
      <c r="IK36" s="31" t="s">
        <v>125</v>
      </c>
      <c r="IL36" s="19"/>
      <c r="IM36" s="9"/>
      <c r="IN36" s="138"/>
      <c r="IO36" s="140"/>
      <c r="IP36" s="16"/>
      <c r="IQ36" s="13" t="str">
        <f>IF(COUNTIF(祝日一覧!$E$2:$E$142,IP36),"○",IF(IT36&lt;&gt;"","○",""))</f>
        <v/>
      </c>
      <c r="IR36" s="27"/>
      <c r="IS36" s="47" t="str">
        <f t="shared" si="59"/>
        <v/>
      </c>
      <c r="IT36" s="47"/>
      <c r="IU36" s="189"/>
      <c r="IV36" s="190"/>
      <c r="IW36" s="45"/>
      <c r="IX36" s="31" t="s">
        <v>125</v>
      </c>
      <c r="IY36" s="19"/>
      <c r="IZ36" s="9"/>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row>
    <row r="37" spans="1:507" ht="15.6" customHeight="1">
      <c r="A37" s="138"/>
      <c r="B37" s="140"/>
      <c r="C37" s="16"/>
      <c r="D37" s="13" t="str">
        <f>IF(COUNTIF(祝日一覧!$E$2:$E$142,C37),"○",IF(G37&lt;&gt;"","○",""))</f>
        <v/>
      </c>
      <c r="E37" s="27"/>
      <c r="F37" s="47" t="str">
        <f t="shared" si="40"/>
        <v/>
      </c>
      <c r="G37" s="47"/>
      <c r="H37" s="189"/>
      <c r="I37" s="190"/>
      <c r="J37" s="45"/>
      <c r="K37" s="31" t="s">
        <v>126</v>
      </c>
      <c r="L37" s="19"/>
      <c r="M37" s="9"/>
      <c r="N37" s="138"/>
      <c r="O37" s="140"/>
      <c r="P37" s="16"/>
      <c r="Q37" s="13" t="str">
        <f>IF(COUNTIF(祝日一覧!$E$2:$E$142,P37),"○",IF(T37&lt;&gt;"","○",""))</f>
        <v/>
      </c>
      <c r="R37" s="27"/>
      <c r="S37" s="47" t="str">
        <f t="shared" si="41"/>
        <v/>
      </c>
      <c r="T37" s="47"/>
      <c r="U37" s="189"/>
      <c r="V37" s="190"/>
      <c r="W37" s="45"/>
      <c r="X37" s="31" t="s">
        <v>126</v>
      </c>
      <c r="Y37" s="19"/>
      <c r="Z37" s="9"/>
      <c r="AA37" s="138"/>
      <c r="AB37" s="140"/>
      <c r="AC37" s="16"/>
      <c r="AD37" s="13" t="str">
        <f>IF(COUNTIF(祝日一覧!$E$2:$E$142,AC37),"○",IF(AG37&lt;&gt;"","○",""))</f>
        <v/>
      </c>
      <c r="AE37" s="27"/>
      <c r="AF37" s="47" t="str">
        <f t="shared" si="42"/>
        <v/>
      </c>
      <c r="AG37" s="47"/>
      <c r="AH37" s="189"/>
      <c r="AI37" s="190"/>
      <c r="AJ37" s="45"/>
      <c r="AK37" s="31" t="s">
        <v>126</v>
      </c>
      <c r="AL37" s="19"/>
      <c r="AM37" s="9"/>
      <c r="AN37" s="138"/>
      <c r="AO37" s="140"/>
      <c r="AP37" s="16"/>
      <c r="AQ37" s="13" t="str">
        <f>IF(COUNTIF(祝日一覧!$E$2:$E$142,AP37),"○",IF(AT37&lt;&gt;"","○",""))</f>
        <v/>
      </c>
      <c r="AR37" s="27"/>
      <c r="AS37" s="47" t="str">
        <f t="shared" si="43"/>
        <v/>
      </c>
      <c r="AT37" s="47"/>
      <c r="AU37" s="189"/>
      <c r="AV37" s="190"/>
      <c r="AW37" s="45"/>
      <c r="AX37" s="31" t="s">
        <v>126</v>
      </c>
      <c r="AY37" s="19"/>
      <c r="AZ37" s="9"/>
      <c r="BA37" s="138"/>
      <c r="BB37" s="140"/>
      <c r="BC37" s="16"/>
      <c r="BD37" s="13" t="str">
        <f>IF(COUNTIF(祝日一覧!$E$2:$E$142,BC37),"○",IF(BG37&lt;&gt;"","○",""))</f>
        <v/>
      </c>
      <c r="BE37" s="27"/>
      <c r="BF37" s="47" t="str">
        <f t="shared" si="44"/>
        <v/>
      </c>
      <c r="BG37" s="47"/>
      <c r="BH37" s="189"/>
      <c r="BI37" s="190"/>
      <c r="BJ37" s="45"/>
      <c r="BK37" s="31" t="s">
        <v>126</v>
      </c>
      <c r="BL37" s="19"/>
      <c r="BM37" s="9"/>
      <c r="BN37" s="18"/>
      <c r="BO37" s="15" t="str">
        <f t="shared" si="0"/>
        <v/>
      </c>
      <c r="BP37" s="16" t="str">
        <f>IF(BP36="","",IF(BP36=【別紙３】!$G$36,"",IF(MONTH(BP36)=MONTH(BP36+1),BP36+1,"")))</f>
        <v/>
      </c>
      <c r="BQ37" s="13" t="str">
        <f>IF(COUNTIF(祝日一覧!$E$2:$E$142,BP37),"○",IF(BT37&lt;&gt;"","○",""))</f>
        <v/>
      </c>
      <c r="BR37" s="27"/>
      <c r="BS37" s="47" t="str">
        <f t="shared" si="45"/>
        <v/>
      </c>
      <c r="BT37" s="47"/>
      <c r="BU37" s="189"/>
      <c r="BV37" s="190"/>
      <c r="BW37" s="9"/>
      <c r="BX37" s="219"/>
      <c r="BY37" s="19"/>
      <c r="BZ37" s="9"/>
      <c r="CA37" s="138"/>
      <c r="CB37" s="140"/>
      <c r="CC37" s="16"/>
      <c r="CD37" s="13" t="str">
        <f>IF(COUNTIF(祝日一覧!$E$2:$E$142,CC37),"○",IF(CG37&lt;&gt;"","○",""))</f>
        <v/>
      </c>
      <c r="CE37" s="27"/>
      <c r="CF37" s="47" t="str">
        <f t="shared" si="46"/>
        <v/>
      </c>
      <c r="CG37" s="47"/>
      <c r="CH37" s="189"/>
      <c r="CI37" s="190"/>
      <c r="CJ37" s="45"/>
      <c r="CK37" s="31" t="s">
        <v>126</v>
      </c>
      <c r="CL37" s="19"/>
      <c r="CM37" s="9"/>
      <c r="CN37" s="138"/>
      <c r="CO37" s="140"/>
      <c r="CP37" s="16"/>
      <c r="CQ37" s="13" t="str">
        <f>IF(COUNTIF(祝日一覧!$E$2:$E$142,CP37),"○",IF(CT37&lt;&gt;"","○",""))</f>
        <v/>
      </c>
      <c r="CR37" s="27"/>
      <c r="CS37" s="47" t="str">
        <f t="shared" si="47"/>
        <v/>
      </c>
      <c r="CT37" s="47"/>
      <c r="CU37" s="189"/>
      <c r="CV37" s="190"/>
      <c r="CW37" s="45"/>
      <c r="CX37" s="31" t="s">
        <v>126</v>
      </c>
      <c r="CY37" s="19"/>
      <c r="CZ37" s="9"/>
      <c r="DA37" s="138"/>
      <c r="DB37" s="140"/>
      <c r="DC37" s="16"/>
      <c r="DD37" s="13" t="str">
        <f>IF(COUNTIF(祝日一覧!$E$2:$E$142,DC37),"○",IF(DG37&lt;&gt;"","○",""))</f>
        <v/>
      </c>
      <c r="DE37" s="27"/>
      <c r="DF37" s="47" t="str">
        <f t="shared" si="48"/>
        <v/>
      </c>
      <c r="DG37" s="47"/>
      <c r="DH37" s="189"/>
      <c r="DI37" s="190"/>
      <c r="DJ37" s="45"/>
      <c r="DK37" s="31" t="s">
        <v>126</v>
      </c>
      <c r="DL37" s="19"/>
      <c r="DM37" s="9"/>
      <c r="DN37" s="138"/>
      <c r="DO37" s="140"/>
      <c r="DP37" s="16"/>
      <c r="DQ37" s="13" t="str">
        <f>IF(COUNTIF(祝日一覧!$E$2:$E$142,DP37),"○",IF(DT37&lt;&gt;"","○",""))</f>
        <v/>
      </c>
      <c r="DR37" s="27"/>
      <c r="DS37" s="47" t="str">
        <f t="shared" si="49"/>
        <v/>
      </c>
      <c r="DT37" s="47"/>
      <c r="DU37" s="189"/>
      <c r="DV37" s="190"/>
      <c r="DW37" s="45"/>
      <c r="DX37" s="31" t="s">
        <v>126</v>
      </c>
      <c r="DY37" s="19"/>
      <c r="DZ37" s="9"/>
      <c r="EA37" s="138"/>
      <c r="EB37" s="140"/>
      <c r="EC37" s="16"/>
      <c r="ED37" s="13" t="str">
        <f>IF(COUNTIF(祝日一覧!$E$2:$E$142,EC37),"○",IF(EG37&lt;&gt;"","○",""))</f>
        <v/>
      </c>
      <c r="EE37" s="27"/>
      <c r="EF37" s="47" t="str">
        <f t="shared" si="50"/>
        <v/>
      </c>
      <c r="EG37" s="47"/>
      <c r="EH37" s="189"/>
      <c r="EI37" s="190"/>
      <c r="EJ37" s="45"/>
      <c r="EK37" s="31" t="s">
        <v>126</v>
      </c>
      <c r="EL37" s="19"/>
      <c r="EM37" s="9"/>
      <c r="EN37" s="138"/>
      <c r="EO37" s="140"/>
      <c r="EP37" s="16"/>
      <c r="EQ37" s="13" t="str">
        <f>IF(COUNTIF(祝日一覧!$E$2:$E$142,EP37),"○",IF(ET37&lt;&gt;"","○",""))</f>
        <v/>
      </c>
      <c r="ER37" s="27"/>
      <c r="ES37" s="47" t="str">
        <f t="shared" si="51"/>
        <v/>
      </c>
      <c r="ET37" s="47"/>
      <c r="EU37" s="189"/>
      <c r="EV37" s="190"/>
      <c r="EW37" s="45"/>
      <c r="EX37" s="31" t="s">
        <v>126</v>
      </c>
      <c r="EY37" s="19"/>
      <c r="EZ37" s="9"/>
      <c r="FA37" s="138"/>
      <c r="FB37" s="140"/>
      <c r="FC37" s="16"/>
      <c r="FD37" s="13" t="str">
        <f>IF(COUNTIF(祝日一覧!$E$2:$E$142,FC37),"○",IF(FG37&lt;&gt;"","○",""))</f>
        <v/>
      </c>
      <c r="FE37" s="27"/>
      <c r="FF37" s="47" t="str">
        <f t="shared" si="52"/>
        <v/>
      </c>
      <c r="FG37" s="47"/>
      <c r="FH37" s="189"/>
      <c r="FI37" s="190"/>
      <c r="FJ37" s="45"/>
      <c r="FK37" s="31" t="s">
        <v>126</v>
      </c>
      <c r="FL37" s="19"/>
      <c r="FM37" s="9"/>
      <c r="FN37" s="138"/>
      <c r="FO37" s="140"/>
      <c r="FP37" s="16"/>
      <c r="FQ37" s="13" t="str">
        <f>IF(COUNTIF(祝日一覧!$E$2:$E$142,FP37),"○",IF(FT37&lt;&gt;"","○",""))</f>
        <v/>
      </c>
      <c r="FR37" s="27"/>
      <c r="FS37" s="47" t="str">
        <f t="shared" si="53"/>
        <v/>
      </c>
      <c r="FT37" s="47"/>
      <c r="FU37" s="189"/>
      <c r="FV37" s="190"/>
      <c r="FW37" s="45"/>
      <c r="FX37" s="31" t="s">
        <v>126</v>
      </c>
      <c r="FY37" s="19"/>
      <c r="FZ37" s="9"/>
      <c r="GA37" s="138"/>
      <c r="GB37" s="140"/>
      <c r="GC37" s="16"/>
      <c r="GD37" s="13" t="str">
        <f>IF(COUNTIF(祝日一覧!$E$2:$E$142,GC37),"○",IF(GG37&lt;&gt;"","○",""))</f>
        <v/>
      </c>
      <c r="GE37" s="27"/>
      <c r="GF37" s="47" t="str">
        <f t="shared" si="54"/>
        <v/>
      </c>
      <c r="GG37" s="47"/>
      <c r="GH37" s="189"/>
      <c r="GI37" s="190"/>
      <c r="GJ37" s="45"/>
      <c r="GK37" s="31" t="s">
        <v>126</v>
      </c>
      <c r="GL37" s="19"/>
      <c r="GM37" s="9"/>
      <c r="GN37" s="138"/>
      <c r="GO37" s="140"/>
      <c r="GP37" s="16"/>
      <c r="GQ37" s="13" t="str">
        <f>IF(COUNTIF(祝日一覧!$E$2:$E$142,GP37),"○",IF(GT37&lt;&gt;"","○",""))</f>
        <v/>
      </c>
      <c r="GR37" s="27"/>
      <c r="GS37" s="47" t="str">
        <f t="shared" si="55"/>
        <v/>
      </c>
      <c r="GT37" s="47"/>
      <c r="GU37" s="189"/>
      <c r="GV37" s="190"/>
      <c r="GW37" s="45"/>
      <c r="GX37" s="31" t="s">
        <v>126</v>
      </c>
      <c r="GY37" s="19"/>
      <c r="GZ37" s="9"/>
      <c r="HA37" s="138"/>
      <c r="HB37" s="140" t="str">
        <f t="shared" si="1"/>
        <v/>
      </c>
      <c r="HC37" s="16" t="str">
        <f>IF(HC36="","",IF(HC36=【別紙３】!$G$36,"",IF(MONTH(HC36)=MONTH(HC36+1),HC36+1,"")))</f>
        <v/>
      </c>
      <c r="HD37" s="13" t="str">
        <f>IF(COUNTIF(祝日一覧!$E$2:$E$142,HC37),"○",IF(HG37&lt;&gt;"","○",""))</f>
        <v/>
      </c>
      <c r="HE37" s="27"/>
      <c r="HF37" s="47" t="str">
        <f t="shared" si="56"/>
        <v/>
      </c>
      <c r="HG37" s="47"/>
      <c r="HH37" s="189"/>
      <c r="HI37" s="190"/>
      <c r="HJ37" s="9"/>
      <c r="HK37" s="219"/>
      <c r="HL37" s="19"/>
      <c r="HM37" s="9"/>
      <c r="HN37" s="138"/>
      <c r="HO37" s="140"/>
      <c r="HP37" s="16"/>
      <c r="HQ37" s="13" t="str">
        <f>IF(COUNTIF(祝日一覧!$E$2:$E$142,HP37),"○",IF(HT37&lt;&gt;"","○",""))</f>
        <v/>
      </c>
      <c r="HR37" s="27"/>
      <c r="HS37" s="47" t="str">
        <f t="shared" si="57"/>
        <v/>
      </c>
      <c r="HT37" s="47"/>
      <c r="HU37" s="189"/>
      <c r="HV37" s="190"/>
      <c r="HW37" s="45"/>
      <c r="HX37" s="31" t="s">
        <v>126</v>
      </c>
      <c r="HY37" s="19"/>
      <c r="HZ37" s="9"/>
      <c r="IA37" s="138"/>
      <c r="IB37" s="140"/>
      <c r="IC37" s="16"/>
      <c r="ID37" s="13" t="str">
        <f>IF(COUNTIF(祝日一覧!$E$2:$E$142,IC37),"○",IF(IG37&lt;&gt;"","○",""))</f>
        <v/>
      </c>
      <c r="IE37" s="27"/>
      <c r="IF37" s="47" t="str">
        <f t="shared" si="58"/>
        <v/>
      </c>
      <c r="IG37" s="47"/>
      <c r="IH37" s="189"/>
      <c r="II37" s="190"/>
      <c r="IJ37" s="45"/>
      <c r="IK37" s="31" t="s">
        <v>126</v>
      </c>
      <c r="IL37" s="19"/>
      <c r="IM37" s="9"/>
      <c r="IN37" s="138"/>
      <c r="IO37" s="140"/>
      <c r="IP37" s="16"/>
      <c r="IQ37" s="13" t="str">
        <f>IF(COUNTIF(祝日一覧!$E$2:$E$142,IP37),"○",IF(IT37&lt;&gt;"","○",""))</f>
        <v/>
      </c>
      <c r="IR37" s="27"/>
      <c r="IS37" s="47" t="str">
        <f t="shared" si="59"/>
        <v/>
      </c>
      <c r="IT37" s="47"/>
      <c r="IU37" s="189"/>
      <c r="IV37" s="190"/>
      <c r="IW37" s="45"/>
      <c r="IX37" s="31" t="s">
        <v>126</v>
      </c>
      <c r="IY37" s="19"/>
      <c r="IZ37" s="9"/>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row>
    <row r="38" spans="1:507" ht="15.6" customHeight="1">
      <c r="A38" s="138"/>
      <c r="B38" s="140"/>
      <c r="C38" s="16"/>
      <c r="D38" s="13" t="str">
        <f>IF(COUNTIF(祝日一覧!$E$2:$E$142,C38),"○",IF(G38&lt;&gt;"","○",""))</f>
        <v/>
      </c>
      <c r="E38" s="27"/>
      <c r="F38" s="47" t="str">
        <f t="shared" si="40"/>
        <v/>
      </c>
      <c r="G38" s="47"/>
      <c r="H38" s="189"/>
      <c r="I38" s="190"/>
      <c r="J38" s="45"/>
      <c r="K38" s="128" t="s">
        <v>127</v>
      </c>
      <c r="L38" s="19"/>
      <c r="M38" s="9"/>
      <c r="N38" s="138"/>
      <c r="O38" s="140"/>
      <c r="P38" s="16"/>
      <c r="Q38" s="13" t="str">
        <f>IF(COUNTIF(祝日一覧!$E$2:$E$142,P38),"○",IF(T38&lt;&gt;"","○",""))</f>
        <v/>
      </c>
      <c r="R38" s="27"/>
      <c r="S38" s="47" t="str">
        <f t="shared" si="41"/>
        <v/>
      </c>
      <c r="T38" s="47"/>
      <c r="U38" s="189"/>
      <c r="V38" s="190"/>
      <c r="W38" s="45"/>
      <c r="X38" s="128" t="s">
        <v>127</v>
      </c>
      <c r="Y38" s="19"/>
      <c r="Z38" s="9"/>
      <c r="AA38" s="138"/>
      <c r="AB38" s="140"/>
      <c r="AC38" s="16"/>
      <c r="AD38" s="13" t="str">
        <f>IF(COUNTIF(祝日一覧!$E$2:$E$142,AC38),"○",IF(AG38&lt;&gt;"","○",""))</f>
        <v/>
      </c>
      <c r="AE38" s="27"/>
      <c r="AF38" s="47" t="str">
        <f t="shared" si="42"/>
        <v/>
      </c>
      <c r="AG38" s="47"/>
      <c r="AH38" s="189"/>
      <c r="AI38" s="190"/>
      <c r="AJ38" s="45"/>
      <c r="AK38" s="128" t="s">
        <v>127</v>
      </c>
      <c r="AL38" s="19"/>
      <c r="AM38" s="9"/>
      <c r="AN38" s="138"/>
      <c r="AO38" s="140"/>
      <c r="AP38" s="16"/>
      <c r="AQ38" s="13" t="str">
        <f>IF(COUNTIF(祝日一覧!$E$2:$E$142,AP38),"○",IF(AT38&lt;&gt;"","○",""))</f>
        <v/>
      </c>
      <c r="AR38" s="27"/>
      <c r="AS38" s="47" t="str">
        <f t="shared" si="43"/>
        <v/>
      </c>
      <c r="AT38" s="47"/>
      <c r="AU38" s="189"/>
      <c r="AV38" s="190"/>
      <c r="AW38" s="45"/>
      <c r="AX38" s="128" t="s">
        <v>127</v>
      </c>
      <c r="AY38" s="19"/>
      <c r="AZ38" s="9"/>
      <c r="BA38" s="138"/>
      <c r="BB38" s="140"/>
      <c r="BC38" s="16"/>
      <c r="BD38" s="13" t="str">
        <f>IF(COUNTIF(祝日一覧!$E$2:$E$142,BC38),"○",IF(BG38&lt;&gt;"","○",""))</f>
        <v/>
      </c>
      <c r="BE38" s="27"/>
      <c r="BF38" s="47" t="str">
        <f t="shared" si="44"/>
        <v/>
      </c>
      <c r="BG38" s="47"/>
      <c r="BH38" s="189"/>
      <c r="BI38" s="190"/>
      <c r="BJ38" s="45"/>
      <c r="BK38" s="128" t="s">
        <v>127</v>
      </c>
      <c r="BL38" s="19"/>
      <c r="BM38" s="9"/>
      <c r="BN38" s="18"/>
      <c r="BO38" s="15" t="str">
        <f t="shared" si="0"/>
        <v/>
      </c>
      <c r="BP38" s="16" t="str">
        <f>IF(BP37="","",IF(BP37=【別紙３】!$G$36,"",IF(MONTH(BP37)=MONTH(BP37+1),BP37+1,"")))</f>
        <v/>
      </c>
      <c r="BQ38" s="13" t="str">
        <f>IF(COUNTIF(祝日一覧!$E$2:$E$142,BP38),"○",IF(BT38&lt;&gt;"","○",""))</f>
        <v/>
      </c>
      <c r="BR38" s="27"/>
      <c r="BS38" s="47" t="str">
        <f t="shared" si="45"/>
        <v/>
      </c>
      <c r="BT38" s="47"/>
      <c r="BU38" s="189"/>
      <c r="BV38" s="190"/>
      <c r="BW38" s="9"/>
      <c r="BX38" s="188"/>
      <c r="BY38" s="19"/>
      <c r="BZ38" s="9"/>
      <c r="CA38" s="138"/>
      <c r="CB38" s="140"/>
      <c r="CC38" s="16"/>
      <c r="CD38" s="13" t="str">
        <f>IF(COUNTIF(祝日一覧!$E$2:$E$142,CC38),"○",IF(CG38&lt;&gt;"","○",""))</f>
        <v/>
      </c>
      <c r="CE38" s="27"/>
      <c r="CF38" s="47" t="str">
        <f t="shared" si="46"/>
        <v/>
      </c>
      <c r="CG38" s="47"/>
      <c r="CH38" s="189"/>
      <c r="CI38" s="190"/>
      <c r="CJ38" s="45"/>
      <c r="CK38" s="128" t="s">
        <v>127</v>
      </c>
      <c r="CL38" s="19"/>
      <c r="CM38" s="9"/>
      <c r="CN38" s="138"/>
      <c r="CO38" s="140"/>
      <c r="CP38" s="16"/>
      <c r="CQ38" s="13" t="str">
        <f>IF(COUNTIF(祝日一覧!$E$2:$E$142,CP38),"○",IF(CT38&lt;&gt;"","○",""))</f>
        <v/>
      </c>
      <c r="CR38" s="27"/>
      <c r="CS38" s="47" t="str">
        <f t="shared" si="47"/>
        <v/>
      </c>
      <c r="CT38" s="47"/>
      <c r="CU38" s="189"/>
      <c r="CV38" s="190"/>
      <c r="CW38" s="45"/>
      <c r="CX38" s="128" t="s">
        <v>127</v>
      </c>
      <c r="CY38" s="19"/>
      <c r="CZ38" s="9"/>
      <c r="DA38" s="138"/>
      <c r="DB38" s="140"/>
      <c r="DC38" s="16"/>
      <c r="DD38" s="13" t="str">
        <f>IF(COUNTIF(祝日一覧!$E$2:$E$142,DC38),"○",IF(DG38&lt;&gt;"","○",""))</f>
        <v/>
      </c>
      <c r="DE38" s="27"/>
      <c r="DF38" s="47" t="str">
        <f t="shared" si="48"/>
        <v/>
      </c>
      <c r="DG38" s="47"/>
      <c r="DH38" s="189"/>
      <c r="DI38" s="190"/>
      <c r="DJ38" s="45"/>
      <c r="DK38" s="128" t="s">
        <v>127</v>
      </c>
      <c r="DL38" s="19"/>
      <c r="DM38" s="9"/>
      <c r="DN38" s="138"/>
      <c r="DO38" s="140"/>
      <c r="DP38" s="16"/>
      <c r="DQ38" s="13" t="str">
        <f>IF(COUNTIF(祝日一覧!$E$2:$E$142,DP38),"○",IF(DT38&lt;&gt;"","○",""))</f>
        <v/>
      </c>
      <c r="DR38" s="27"/>
      <c r="DS38" s="47" t="str">
        <f t="shared" si="49"/>
        <v/>
      </c>
      <c r="DT38" s="47"/>
      <c r="DU38" s="189"/>
      <c r="DV38" s="190"/>
      <c r="DW38" s="45"/>
      <c r="DX38" s="128" t="s">
        <v>127</v>
      </c>
      <c r="DY38" s="19"/>
      <c r="DZ38" s="9"/>
      <c r="EA38" s="138"/>
      <c r="EB38" s="140"/>
      <c r="EC38" s="16"/>
      <c r="ED38" s="13" t="str">
        <f>IF(COUNTIF(祝日一覧!$E$2:$E$142,EC38),"○",IF(EG38&lt;&gt;"","○",""))</f>
        <v/>
      </c>
      <c r="EE38" s="27"/>
      <c r="EF38" s="47" t="str">
        <f t="shared" si="50"/>
        <v/>
      </c>
      <c r="EG38" s="47"/>
      <c r="EH38" s="189"/>
      <c r="EI38" s="190"/>
      <c r="EJ38" s="45"/>
      <c r="EK38" s="128" t="s">
        <v>127</v>
      </c>
      <c r="EL38" s="19"/>
      <c r="EM38" s="9"/>
      <c r="EN38" s="138"/>
      <c r="EO38" s="140"/>
      <c r="EP38" s="16"/>
      <c r="EQ38" s="13" t="str">
        <f>IF(COUNTIF(祝日一覧!$E$2:$E$142,EP38),"○",IF(ET38&lt;&gt;"","○",""))</f>
        <v/>
      </c>
      <c r="ER38" s="27"/>
      <c r="ES38" s="47" t="str">
        <f t="shared" si="51"/>
        <v/>
      </c>
      <c r="ET38" s="47"/>
      <c r="EU38" s="189"/>
      <c r="EV38" s="190"/>
      <c r="EW38" s="45"/>
      <c r="EX38" s="128" t="s">
        <v>127</v>
      </c>
      <c r="EY38" s="19"/>
      <c r="EZ38" s="9"/>
      <c r="FA38" s="138"/>
      <c r="FB38" s="140"/>
      <c r="FC38" s="16"/>
      <c r="FD38" s="13" t="str">
        <f>IF(COUNTIF(祝日一覧!$E$2:$E$142,FC38),"○",IF(FG38&lt;&gt;"","○",""))</f>
        <v/>
      </c>
      <c r="FE38" s="27"/>
      <c r="FF38" s="47" t="str">
        <f t="shared" si="52"/>
        <v/>
      </c>
      <c r="FG38" s="47"/>
      <c r="FH38" s="189"/>
      <c r="FI38" s="190"/>
      <c r="FJ38" s="45"/>
      <c r="FK38" s="128" t="s">
        <v>127</v>
      </c>
      <c r="FL38" s="19"/>
      <c r="FM38" s="9"/>
      <c r="FN38" s="138"/>
      <c r="FO38" s="140"/>
      <c r="FP38" s="16"/>
      <c r="FQ38" s="13" t="str">
        <f>IF(COUNTIF(祝日一覧!$E$2:$E$142,FP38),"○",IF(FT38&lt;&gt;"","○",""))</f>
        <v/>
      </c>
      <c r="FR38" s="27"/>
      <c r="FS38" s="47" t="str">
        <f t="shared" si="53"/>
        <v/>
      </c>
      <c r="FT38" s="47"/>
      <c r="FU38" s="189"/>
      <c r="FV38" s="190"/>
      <c r="FW38" s="45"/>
      <c r="FX38" s="128" t="s">
        <v>127</v>
      </c>
      <c r="FY38" s="19"/>
      <c r="FZ38" s="9"/>
      <c r="GA38" s="138"/>
      <c r="GB38" s="140"/>
      <c r="GC38" s="16"/>
      <c r="GD38" s="13" t="str">
        <f>IF(COUNTIF(祝日一覧!$E$2:$E$142,GC38),"○",IF(GG38&lt;&gt;"","○",""))</f>
        <v/>
      </c>
      <c r="GE38" s="27"/>
      <c r="GF38" s="47" t="str">
        <f t="shared" si="54"/>
        <v/>
      </c>
      <c r="GG38" s="47"/>
      <c r="GH38" s="189"/>
      <c r="GI38" s="190"/>
      <c r="GJ38" s="45"/>
      <c r="GK38" s="128" t="s">
        <v>127</v>
      </c>
      <c r="GL38" s="19"/>
      <c r="GM38" s="9"/>
      <c r="GN38" s="138"/>
      <c r="GO38" s="140"/>
      <c r="GP38" s="16"/>
      <c r="GQ38" s="13" t="str">
        <f>IF(COUNTIF(祝日一覧!$E$2:$E$142,GP38),"○",IF(GT38&lt;&gt;"","○",""))</f>
        <v/>
      </c>
      <c r="GR38" s="27"/>
      <c r="GS38" s="47" t="str">
        <f t="shared" si="55"/>
        <v/>
      </c>
      <c r="GT38" s="47"/>
      <c r="GU38" s="189"/>
      <c r="GV38" s="190"/>
      <c r="GW38" s="45"/>
      <c r="GX38" s="128" t="s">
        <v>127</v>
      </c>
      <c r="GY38" s="19"/>
      <c r="GZ38" s="9"/>
      <c r="HA38" s="138"/>
      <c r="HB38" s="140" t="str">
        <f t="shared" si="1"/>
        <v/>
      </c>
      <c r="HC38" s="16" t="str">
        <f>IF(HC37="","",IF(HC37=【別紙３】!$G$36,"",IF(MONTH(HC37)=MONTH(HC37+1),HC37+1,"")))</f>
        <v/>
      </c>
      <c r="HD38" s="13" t="str">
        <f>IF(COUNTIF(祝日一覧!$E$2:$E$142,HC38),"○",IF(HG38&lt;&gt;"","○",""))</f>
        <v/>
      </c>
      <c r="HE38" s="27"/>
      <c r="HF38" s="47" t="str">
        <f t="shared" si="56"/>
        <v/>
      </c>
      <c r="HG38" s="47"/>
      <c r="HH38" s="189"/>
      <c r="HI38" s="190"/>
      <c r="HJ38" s="9"/>
      <c r="HK38" s="188"/>
      <c r="HL38" s="19"/>
      <c r="HM38" s="9"/>
      <c r="HN38" s="138"/>
      <c r="HO38" s="140"/>
      <c r="HP38" s="16"/>
      <c r="HQ38" s="13" t="str">
        <f>IF(COUNTIF(祝日一覧!$E$2:$E$142,HP38),"○",IF(HT38&lt;&gt;"","○",""))</f>
        <v/>
      </c>
      <c r="HR38" s="27"/>
      <c r="HS38" s="47" t="str">
        <f t="shared" si="57"/>
        <v/>
      </c>
      <c r="HT38" s="47"/>
      <c r="HU38" s="189"/>
      <c r="HV38" s="190"/>
      <c r="HW38" s="45"/>
      <c r="HX38" s="128" t="s">
        <v>127</v>
      </c>
      <c r="HY38" s="19"/>
      <c r="HZ38" s="9"/>
      <c r="IA38" s="138"/>
      <c r="IB38" s="140"/>
      <c r="IC38" s="16"/>
      <c r="ID38" s="13" t="str">
        <f>IF(COUNTIF(祝日一覧!$E$2:$E$142,IC38),"○",IF(IG38&lt;&gt;"","○",""))</f>
        <v/>
      </c>
      <c r="IE38" s="27"/>
      <c r="IF38" s="47" t="str">
        <f t="shared" si="58"/>
        <v/>
      </c>
      <c r="IG38" s="47"/>
      <c r="IH38" s="189"/>
      <c r="II38" s="190"/>
      <c r="IJ38" s="45"/>
      <c r="IK38" s="128" t="s">
        <v>127</v>
      </c>
      <c r="IL38" s="19"/>
      <c r="IM38" s="9"/>
      <c r="IN38" s="138"/>
      <c r="IO38" s="140"/>
      <c r="IP38" s="16"/>
      <c r="IQ38" s="13" t="str">
        <f>IF(COUNTIF(祝日一覧!$E$2:$E$142,IP38),"○",IF(IT38&lt;&gt;"","○",""))</f>
        <v/>
      </c>
      <c r="IR38" s="27"/>
      <c r="IS38" s="47" t="str">
        <f t="shared" si="59"/>
        <v/>
      </c>
      <c r="IT38" s="47"/>
      <c r="IU38" s="189"/>
      <c r="IV38" s="190"/>
      <c r="IW38" s="45"/>
      <c r="IX38" s="128" t="s">
        <v>127</v>
      </c>
      <c r="IY38" s="19"/>
      <c r="IZ38" s="9"/>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row>
    <row r="39" spans="1:507" ht="15.6" customHeight="1">
      <c r="A39" s="138"/>
      <c r="B39" s="140"/>
      <c r="C39" s="16"/>
      <c r="D39" s="13" t="str">
        <f>IF(COUNTIF(祝日一覧!$E$2:$E$142,C39),"○",IF(G39&lt;&gt;"","○",""))</f>
        <v/>
      </c>
      <c r="E39" s="27"/>
      <c r="F39" s="47" t="str">
        <f t="shared" si="40"/>
        <v/>
      </c>
      <c r="G39" s="47"/>
      <c r="H39" s="189"/>
      <c r="I39" s="190"/>
      <c r="J39" s="45"/>
      <c r="K39" s="128" t="s">
        <v>128</v>
      </c>
      <c r="L39" s="19"/>
      <c r="M39" s="9"/>
      <c r="N39" s="138"/>
      <c r="O39" s="140"/>
      <c r="P39" s="16"/>
      <c r="Q39" s="13" t="str">
        <f>IF(COUNTIF(祝日一覧!$E$2:$E$142,P39),"○",IF(T39&lt;&gt;"","○",""))</f>
        <v/>
      </c>
      <c r="R39" s="27"/>
      <c r="S39" s="47" t="str">
        <f t="shared" si="41"/>
        <v/>
      </c>
      <c r="T39" s="47"/>
      <c r="U39" s="189"/>
      <c r="V39" s="190"/>
      <c r="W39" s="45"/>
      <c r="X39" s="128" t="s">
        <v>128</v>
      </c>
      <c r="Y39" s="19"/>
      <c r="Z39" s="9"/>
      <c r="AA39" s="138"/>
      <c r="AB39" s="140"/>
      <c r="AC39" s="16"/>
      <c r="AD39" s="13" t="str">
        <f>IF(COUNTIF(祝日一覧!$E$2:$E$142,AC39),"○",IF(AG39&lt;&gt;"","○",""))</f>
        <v/>
      </c>
      <c r="AE39" s="27"/>
      <c r="AF39" s="47" t="str">
        <f t="shared" si="42"/>
        <v/>
      </c>
      <c r="AG39" s="47"/>
      <c r="AH39" s="189"/>
      <c r="AI39" s="190"/>
      <c r="AJ39" s="45"/>
      <c r="AK39" s="128" t="s">
        <v>128</v>
      </c>
      <c r="AL39" s="19"/>
      <c r="AM39" s="9"/>
      <c r="AN39" s="138"/>
      <c r="AO39" s="140"/>
      <c r="AP39" s="16"/>
      <c r="AQ39" s="13" t="str">
        <f>IF(COUNTIF(祝日一覧!$E$2:$E$142,AP39),"○",IF(AT39&lt;&gt;"","○",""))</f>
        <v/>
      </c>
      <c r="AR39" s="27"/>
      <c r="AS39" s="47" t="str">
        <f t="shared" si="43"/>
        <v/>
      </c>
      <c r="AT39" s="47"/>
      <c r="AU39" s="189"/>
      <c r="AV39" s="190"/>
      <c r="AW39" s="45"/>
      <c r="AX39" s="128" t="s">
        <v>128</v>
      </c>
      <c r="AY39" s="19"/>
      <c r="AZ39" s="9"/>
      <c r="BA39" s="138"/>
      <c r="BB39" s="140"/>
      <c r="BC39" s="16"/>
      <c r="BD39" s="13" t="str">
        <f>IF(COUNTIF(祝日一覧!$E$2:$E$142,BC39),"○",IF(BG39&lt;&gt;"","○",""))</f>
        <v/>
      </c>
      <c r="BE39" s="27"/>
      <c r="BF39" s="47" t="str">
        <f t="shared" si="44"/>
        <v/>
      </c>
      <c r="BG39" s="47"/>
      <c r="BH39" s="189"/>
      <c r="BI39" s="190"/>
      <c r="BJ39" s="45"/>
      <c r="BK39" s="128" t="s">
        <v>128</v>
      </c>
      <c r="BL39" s="19"/>
      <c r="BM39" s="9"/>
      <c r="BN39" s="18"/>
      <c r="BO39" s="15" t="str">
        <f t="shared" si="0"/>
        <v/>
      </c>
      <c r="BP39" s="16" t="str">
        <f>IF(BP38="","",IF(BP38=【別紙３】!$G$36,"",IF(MONTH(BP38)=MONTH(BP38+1),BP38+1,"")))</f>
        <v/>
      </c>
      <c r="BQ39" s="13" t="str">
        <f>IF(COUNTIF(祝日一覧!$E$2:$E$142,BP39),"○",IF(BT39&lt;&gt;"","○",""))</f>
        <v/>
      </c>
      <c r="BR39" s="27"/>
      <c r="BS39" s="47" t="str">
        <f t="shared" si="45"/>
        <v/>
      </c>
      <c r="BT39" s="47"/>
      <c r="BU39" s="189"/>
      <c r="BV39" s="190"/>
      <c r="BW39" s="9"/>
      <c r="BX39" s="188"/>
      <c r="BY39" s="19"/>
      <c r="BZ39" s="9"/>
      <c r="CA39" s="138"/>
      <c r="CB39" s="140"/>
      <c r="CC39" s="16"/>
      <c r="CD39" s="13" t="str">
        <f>IF(COUNTIF(祝日一覧!$E$2:$E$142,CC39),"○",IF(CG39&lt;&gt;"","○",""))</f>
        <v/>
      </c>
      <c r="CE39" s="27"/>
      <c r="CF39" s="47" t="str">
        <f t="shared" si="46"/>
        <v/>
      </c>
      <c r="CG39" s="47"/>
      <c r="CH39" s="189"/>
      <c r="CI39" s="190"/>
      <c r="CJ39" s="45"/>
      <c r="CK39" s="128" t="s">
        <v>128</v>
      </c>
      <c r="CL39" s="19"/>
      <c r="CM39" s="9"/>
      <c r="CN39" s="138"/>
      <c r="CO39" s="140"/>
      <c r="CP39" s="16"/>
      <c r="CQ39" s="13" t="str">
        <f>IF(COUNTIF(祝日一覧!$E$2:$E$142,CP39),"○",IF(CT39&lt;&gt;"","○",""))</f>
        <v/>
      </c>
      <c r="CR39" s="27"/>
      <c r="CS39" s="47" t="str">
        <f t="shared" si="47"/>
        <v/>
      </c>
      <c r="CT39" s="47"/>
      <c r="CU39" s="189"/>
      <c r="CV39" s="190"/>
      <c r="CW39" s="45"/>
      <c r="CX39" s="128" t="s">
        <v>128</v>
      </c>
      <c r="CY39" s="19"/>
      <c r="CZ39" s="9"/>
      <c r="DA39" s="138"/>
      <c r="DB39" s="140"/>
      <c r="DC39" s="16"/>
      <c r="DD39" s="13" t="str">
        <f>IF(COUNTIF(祝日一覧!$E$2:$E$142,DC39),"○",IF(DG39&lt;&gt;"","○",""))</f>
        <v/>
      </c>
      <c r="DE39" s="27"/>
      <c r="DF39" s="47" t="str">
        <f t="shared" si="48"/>
        <v/>
      </c>
      <c r="DG39" s="47"/>
      <c r="DH39" s="189"/>
      <c r="DI39" s="190"/>
      <c r="DJ39" s="45"/>
      <c r="DK39" s="128" t="s">
        <v>128</v>
      </c>
      <c r="DL39" s="19"/>
      <c r="DM39" s="9"/>
      <c r="DN39" s="138"/>
      <c r="DO39" s="140"/>
      <c r="DP39" s="16"/>
      <c r="DQ39" s="13" t="str">
        <f>IF(COUNTIF(祝日一覧!$E$2:$E$142,DP39),"○",IF(DT39&lt;&gt;"","○",""))</f>
        <v/>
      </c>
      <c r="DR39" s="27"/>
      <c r="DS39" s="47" t="str">
        <f t="shared" si="49"/>
        <v/>
      </c>
      <c r="DT39" s="47"/>
      <c r="DU39" s="189"/>
      <c r="DV39" s="190"/>
      <c r="DW39" s="45"/>
      <c r="DX39" s="128" t="s">
        <v>128</v>
      </c>
      <c r="DY39" s="19"/>
      <c r="DZ39" s="9"/>
      <c r="EA39" s="138"/>
      <c r="EB39" s="140"/>
      <c r="EC39" s="16"/>
      <c r="ED39" s="13" t="str">
        <f>IF(COUNTIF(祝日一覧!$E$2:$E$142,EC39),"○",IF(EG39&lt;&gt;"","○",""))</f>
        <v/>
      </c>
      <c r="EE39" s="27"/>
      <c r="EF39" s="47" t="str">
        <f t="shared" si="50"/>
        <v/>
      </c>
      <c r="EG39" s="47"/>
      <c r="EH39" s="189"/>
      <c r="EI39" s="190"/>
      <c r="EJ39" s="45"/>
      <c r="EK39" s="128" t="s">
        <v>128</v>
      </c>
      <c r="EL39" s="19"/>
      <c r="EM39" s="9"/>
      <c r="EN39" s="138"/>
      <c r="EO39" s="140"/>
      <c r="EP39" s="16"/>
      <c r="EQ39" s="13" t="str">
        <f>IF(COUNTIF(祝日一覧!$E$2:$E$142,EP39),"○",IF(ET39&lt;&gt;"","○",""))</f>
        <v/>
      </c>
      <c r="ER39" s="27"/>
      <c r="ES39" s="47" t="str">
        <f t="shared" si="51"/>
        <v/>
      </c>
      <c r="ET39" s="47"/>
      <c r="EU39" s="189"/>
      <c r="EV39" s="190"/>
      <c r="EW39" s="45"/>
      <c r="EX39" s="128" t="s">
        <v>128</v>
      </c>
      <c r="EY39" s="19"/>
      <c r="EZ39" s="9"/>
      <c r="FA39" s="138"/>
      <c r="FB39" s="140"/>
      <c r="FC39" s="16"/>
      <c r="FD39" s="13" t="str">
        <f>IF(COUNTIF(祝日一覧!$E$2:$E$142,FC39),"○",IF(FG39&lt;&gt;"","○",""))</f>
        <v/>
      </c>
      <c r="FE39" s="27"/>
      <c r="FF39" s="47" t="str">
        <f t="shared" si="52"/>
        <v/>
      </c>
      <c r="FG39" s="47"/>
      <c r="FH39" s="189"/>
      <c r="FI39" s="190"/>
      <c r="FJ39" s="45"/>
      <c r="FK39" s="128" t="s">
        <v>128</v>
      </c>
      <c r="FL39" s="19"/>
      <c r="FM39" s="9"/>
      <c r="FN39" s="138"/>
      <c r="FO39" s="140"/>
      <c r="FP39" s="16"/>
      <c r="FQ39" s="13" t="str">
        <f>IF(COUNTIF(祝日一覧!$E$2:$E$142,FP39),"○",IF(FT39&lt;&gt;"","○",""))</f>
        <v/>
      </c>
      <c r="FR39" s="27"/>
      <c r="FS39" s="47" t="str">
        <f t="shared" si="53"/>
        <v/>
      </c>
      <c r="FT39" s="47"/>
      <c r="FU39" s="189"/>
      <c r="FV39" s="190"/>
      <c r="FW39" s="45"/>
      <c r="FX39" s="128" t="s">
        <v>128</v>
      </c>
      <c r="FY39" s="19"/>
      <c r="FZ39" s="9"/>
      <c r="GA39" s="138"/>
      <c r="GB39" s="140"/>
      <c r="GC39" s="16"/>
      <c r="GD39" s="13" t="str">
        <f>IF(COUNTIF(祝日一覧!$E$2:$E$142,GC39),"○",IF(GG39&lt;&gt;"","○",""))</f>
        <v/>
      </c>
      <c r="GE39" s="27"/>
      <c r="GF39" s="47" t="str">
        <f t="shared" si="54"/>
        <v/>
      </c>
      <c r="GG39" s="47"/>
      <c r="GH39" s="189"/>
      <c r="GI39" s="190"/>
      <c r="GJ39" s="45"/>
      <c r="GK39" s="128" t="s">
        <v>128</v>
      </c>
      <c r="GL39" s="19"/>
      <c r="GM39" s="9"/>
      <c r="GN39" s="138"/>
      <c r="GO39" s="140"/>
      <c r="GP39" s="16"/>
      <c r="GQ39" s="13" t="str">
        <f>IF(COUNTIF(祝日一覧!$E$2:$E$142,GP39),"○",IF(GT39&lt;&gt;"","○",""))</f>
        <v/>
      </c>
      <c r="GR39" s="27"/>
      <c r="GS39" s="47" t="str">
        <f t="shared" si="55"/>
        <v/>
      </c>
      <c r="GT39" s="47"/>
      <c r="GU39" s="189"/>
      <c r="GV39" s="190"/>
      <c r="GW39" s="45"/>
      <c r="GX39" s="128" t="s">
        <v>128</v>
      </c>
      <c r="GY39" s="19"/>
      <c r="GZ39" s="9"/>
      <c r="HA39" s="138"/>
      <c r="HB39" s="140" t="str">
        <f t="shared" si="1"/>
        <v/>
      </c>
      <c r="HC39" s="16" t="str">
        <f>IF(HC38="","",IF(HC38=【別紙３】!$G$36,"",IF(MONTH(HC38)=MONTH(HC38+1),HC38+1,"")))</f>
        <v/>
      </c>
      <c r="HD39" s="13" t="str">
        <f>IF(COUNTIF(祝日一覧!$E$2:$E$142,HC39),"○",IF(HG39&lt;&gt;"","○",""))</f>
        <v/>
      </c>
      <c r="HE39" s="27"/>
      <c r="HF39" s="47" t="str">
        <f t="shared" si="56"/>
        <v/>
      </c>
      <c r="HG39" s="47"/>
      <c r="HH39" s="189"/>
      <c r="HI39" s="190"/>
      <c r="HJ39" s="9"/>
      <c r="HK39" s="188"/>
      <c r="HL39" s="19"/>
      <c r="HM39" s="9"/>
      <c r="HN39" s="138"/>
      <c r="HO39" s="140"/>
      <c r="HP39" s="16"/>
      <c r="HQ39" s="13" t="str">
        <f>IF(COUNTIF(祝日一覧!$E$2:$E$142,HP39),"○",IF(HT39&lt;&gt;"","○",""))</f>
        <v/>
      </c>
      <c r="HR39" s="27"/>
      <c r="HS39" s="47" t="str">
        <f t="shared" si="57"/>
        <v/>
      </c>
      <c r="HT39" s="47"/>
      <c r="HU39" s="189"/>
      <c r="HV39" s="190"/>
      <c r="HW39" s="45"/>
      <c r="HX39" s="128" t="s">
        <v>128</v>
      </c>
      <c r="HY39" s="19"/>
      <c r="HZ39" s="9"/>
      <c r="IA39" s="138"/>
      <c r="IB39" s="140"/>
      <c r="IC39" s="16"/>
      <c r="ID39" s="13" t="str">
        <f>IF(COUNTIF(祝日一覧!$E$2:$E$142,IC39),"○",IF(IG39&lt;&gt;"","○",""))</f>
        <v/>
      </c>
      <c r="IE39" s="27"/>
      <c r="IF39" s="47" t="str">
        <f t="shared" si="58"/>
        <v/>
      </c>
      <c r="IG39" s="47"/>
      <c r="IH39" s="189"/>
      <c r="II39" s="190"/>
      <c r="IJ39" s="45"/>
      <c r="IK39" s="128" t="s">
        <v>128</v>
      </c>
      <c r="IL39" s="19"/>
      <c r="IM39" s="9"/>
      <c r="IN39" s="138"/>
      <c r="IO39" s="140"/>
      <c r="IP39" s="16"/>
      <c r="IQ39" s="13" t="str">
        <f>IF(COUNTIF(祝日一覧!$E$2:$E$142,IP39),"○",IF(IT39&lt;&gt;"","○",""))</f>
        <v/>
      </c>
      <c r="IR39" s="27"/>
      <c r="IS39" s="47" t="str">
        <f t="shared" si="59"/>
        <v/>
      </c>
      <c r="IT39" s="47"/>
      <c r="IU39" s="189"/>
      <c r="IV39" s="190"/>
      <c r="IW39" s="45"/>
      <c r="IX39" s="128" t="s">
        <v>128</v>
      </c>
      <c r="IY39" s="19"/>
      <c r="IZ39" s="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row>
    <row r="40" spans="1:507" ht="15.6" customHeight="1">
      <c r="A40" s="138"/>
      <c r="B40" s="140"/>
      <c r="C40" s="16"/>
      <c r="D40" s="13" t="str">
        <f>IF(COUNTIF(祝日一覧!$E$2:$E$142,C40),"○",IF(G40&lt;&gt;"","○",""))</f>
        <v/>
      </c>
      <c r="E40" s="27"/>
      <c r="F40" s="47" t="str">
        <f t="shared" si="40"/>
        <v/>
      </c>
      <c r="G40" s="47"/>
      <c r="H40" s="189"/>
      <c r="I40" s="190"/>
      <c r="J40" s="45"/>
      <c r="K40" s="128"/>
      <c r="L40" s="31"/>
      <c r="M40" s="9"/>
      <c r="N40" s="138"/>
      <c r="O40" s="140"/>
      <c r="P40" s="16"/>
      <c r="Q40" s="13" t="str">
        <f>IF(COUNTIF(祝日一覧!$E$2:$E$142,P40),"○",IF(T40&lt;&gt;"","○",""))</f>
        <v/>
      </c>
      <c r="R40" s="27"/>
      <c r="S40" s="47" t="str">
        <f t="shared" si="41"/>
        <v/>
      </c>
      <c r="T40" s="47"/>
      <c r="U40" s="189"/>
      <c r="V40" s="190"/>
      <c r="W40" s="45"/>
      <c r="X40" s="128"/>
      <c r="Y40" s="31"/>
      <c r="Z40" s="9"/>
      <c r="AA40" s="138"/>
      <c r="AB40" s="140"/>
      <c r="AC40" s="16"/>
      <c r="AD40" s="13" t="str">
        <f>IF(COUNTIF(祝日一覧!$E$2:$E$142,AC40),"○",IF(AG40&lt;&gt;"","○",""))</f>
        <v/>
      </c>
      <c r="AE40" s="27"/>
      <c r="AF40" s="47" t="str">
        <f t="shared" si="42"/>
        <v/>
      </c>
      <c r="AG40" s="47"/>
      <c r="AH40" s="189"/>
      <c r="AI40" s="190"/>
      <c r="AJ40" s="45"/>
      <c r="AK40" s="128"/>
      <c r="AL40" s="31"/>
      <c r="AM40" s="9"/>
      <c r="AN40" s="138"/>
      <c r="AO40" s="140"/>
      <c r="AP40" s="16"/>
      <c r="AQ40" s="13" t="str">
        <f>IF(COUNTIF(祝日一覧!$E$2:$E$142,AP40),"○",IF(AT40&lt;&gt;"","○",""))</f>
        <v/>
      </c>
      <c r="AR40" s="27"/>
      <c r="AS40" s="47" t="str">
        <f t="shared" si="43"/>
        <v/>
      </c>
      <c r="AT40" s="47"/>
      <c r="AU40" s="189"/>
      <c r="AV40" s="190"/>
      <c r="AW40" s="45"/>
      <c r="AX40" s="128"/>
      <c r="AY40" s="31"/>
      <c r="AZ40" s="9"/>
      <c r="BA40" s="138"/>
      <c r="BB40" s="140"/>
      <c r="BC40" s="16"/>
      <c r="BD40" s="13" t="str">
        <f>IF(COUNTIF(祝日一覧!$E$2:$E$142,BC40),"○",IF(BG40&lt;&gt;"","○",""))</f>
        <v/>
      </c>
      <c r="BE40" s="27"/>
      <c r="BF40" s="47" t="str">
        <f t="shared" si="44"/>
        <v/>
      </c>
      <c r="BG40" s="47"/>
      <c r="BH40" s="189"/>
      <c r="BI40" s="190"/>
      <c r="BJ40" s="45"/>
      <c r="BK40" s="128"/>
      <c r="BL40" s="31"/>
      <c r="BM40" s="9"/>
      <c r="BN40" s="18"/>
      <c r="BO40" s="15" t="str">
        <f t="shared" si="0"/>
        <v/>
      </c>
      <c r="BP40" s="16" t="str">
        <f>IF(BP39="","",IF(BP39=【別紙３】!$G$36,"",IF(MONTH(BP39)=MONTH(BP39+1),BP39+1,"")))</f>
        <v/>
      </c>
      <c r="BQ40" s="13" t="str">
        <f>IF(COUNTIF(祝日一覧!$E$2:$E$142,BP40),"○",IF(BT40&lt;&gt;"","○",""))</f>
        <v/>
      </c>
      <c r="BR40" s="27"/>
      <c r="BS40" s="47" t="str">
        <f t="shared" si="45"/>
        <v/>
      </c>
      <c r="BT40" s="47"/>
      <c r="BU40" s="189"/>
      <c r="BV40" s="190"/>
      <c r="BW40" s="9"/>
      <c r="BX40" s="188"/>
      <c r="BY40" s="31"/>
      <c r="BZ40" s="9"/>
      <c r="CA40" s="138"/>
      <c r="CB40" s="140"/>
      <c r="CC40" s="16"/>
      <c r="CD40" s="13" t="str">
        <f>IF(COUNTIF(祝日一覧!$E$2:$E$142,CC40),"○",IF(CG40&lt;&gt;"","○",""))</f>
        <v/>
      </c>
      <c r="CE40" s="27"/>
      <c r="CF40" s="47" t="str">
        <f t="shared" si="46"/>
        <v/>
      </c>
      <c r="CG40" s="47"/>
      <c r="CH40" s="189"/>
      <c r="CI40" s="190"/>
      <c r="CJ40" s="45"/>
      <c r="CK40" s="128"/>
      <c r="CL40" s="31"/>
      <c r="CM40" s="9"/>
      <c r="CN40" s="138"/>
      <c r="CO40" s="140"/>
      <c r="CP40" s="16"/>
      <c r="CQ40" s="13" t="str">
        <f>IF(COUNTIF(祝日一覧!$E$2:$E$142,CP40),"○",IF(CT40&lt;&gt;"","○",""))</f>
        <v/>
      </c>
      <c r="CR40" s="27"/>
      <c r="CS40" s="47" t="str">
        <f t="shared" si="47"/>
        <v/>
      </c>
      <c r="CT40" s="47"/>
      <c r="CU40" s="189"/>
      <c r="CV40" s="190"/>
      <c r="CW40" s="45"/>
      <c r="CX40" s="128"/>
      <c r="CY40" s="31"/>
      <c r="CZ40" s="9"/>
      <c r="DA40" s="138"/>
      <c r="DB40" s="140"/>
      <c r="DC40" s="16"/>
      <c r="DD40" s="13" t="str">
        <f>IF(COUNTIF(祝日一覧!$E$2:$E$142,DC40),"○",IF(DG40&lt;&gt;"","○",""))</f>
        <v/>
      </c>
      <c r="DE40" s="27"/>
      <c r="DF40" s="47" t="str">
        <f t="shared" si="48"/>
        <v/>
      </c>
      <c r="DG40" s="47"/>
      <c r="DH40" s="189"/>
      <c r="DI40" s="190"/>
      <c r="DJ40" s="45"/>
      <c r="DK40" s="128"/>
      <c r="DL40" s="31"/>
      <c r="DM40" s="9"/>
      <c r="DN40" s="138"/>
      <c r="DO40" s="140"/>
      <c r="DP40" s="16"/>
      <c r="DQ40" s="13" t="str">
        <f>IF(COUNTIF(祝日一覧!$E$2:$E$142,DP40),"○",IF(DT40&lt;&gt;"","○",""))</f>
        <v/>
      </c>
      <c r="DR40" s="27"/>
      <c r="DS40" s="47" t="str">
        <f t="shared" si="49"/>
        <v/>
      </c>
      <c r="DT40" s="47"/>
      <c r="DU40" s="189"/>
      <c r="DV40" s="190"/>
      <c r="DW40" s="45"/>
      <c r="DX40" s="128"/>
      <c r="DY40" s="31"/>
      <c r="DZ40" s="9"/>
      <c r="EA40" s="138"/>
      <c r="EB40" s="140"/>
      <c r="EC40" s="16"/>
      <c r="ED40" s="13" t="str">
        <f>IF(COUNTIF(祝日一覧!$E$2:$E$142,EC40),"○",IF(EG40&lt;&gt;"","○",""))</f>
        <v/>
      </c>
      <c r="EE40" s="27"/>
      <c r="EF40" s="47" t="str">
        <f t="shared" si="50"/>
        <v/>
      </c>
      <c r="EG40" s="47"/>
      <c r="EH40" s="189"/>
      <c r="EI40" s="190"/>
      <c r="EJ40" s="45"/>
      <c r="EK40" s="128"/>
      <c r="EL40" s="31"/>
      <c r="EM40" s="9"/>
      <c r="EN40" s="138"/>
      <c r="EO40" s="140"/>
      <c r="EP40" s="16"/>
      <c r="EQ40" s="13" t="str">
        <f>IF(COUNTIF(祝日一覧!$E$2:$E$142,EP40),"○",IF(ET40&lt;&gt;"","○",""))</f>
        <v/>
      </c>
      <c r="ER40" s="27"/>
      <c r="ES40" s="47" t="str">
        <f t="shared" si="51"/>
        <v/>
      </c>
      <c r="ET40" s="47"/>
      <c r="EU40" s="189"/>
      <c r="EV40" s="190"/>
      <c r="EW40" s="45"/>
      <c r="EX40" s="128"/>
      <c r="EY40" s="31"/>
      <c r="EZ40" s="9"/>
      <c r="FA40" s="138"/>
      <c r="FB40" s="140"/>
      <c r="FC40" s="16"/>
      <c r="FD40" s="13" t="str">
        <f>IF(COUNTIF(祝日一覧!$E$2:$E$142,FC40),"○",IF(FG40&lt;&gt;"","○",""))</f>
        <v/>
      </c>
      <c r="FE40" s="27"/>
      <c r="FF40" s="47" t="str">
        <f t="shared" si="52"/>
        <v/>
      </c>
      <c r="FG40" s="47"/>
      <c r="FH40" s="189"/>
      <c r="FI40" s="190"/>
      <c r="FJ40" s="45"/>
      <c r="FK40" s="128"/>
      <c r="FL40" s="31"/>
      <c r="FM40" s="9"/>
      <c r="FN40" s="138"/>
      <c r="FO40" s="140"/>
      <c r="FP40" s="16"/>
      <c r="FQ40" s="13" t="str">
        <f>IF(COUNTIF(祝日一覧!$E$2:$E$142,FP40),"○",IF(FT40&lt;&gt;"","○",""))</f>
        <v/>
      </c>
      <c r="FR40" s="27"/>
      <c r="FS40" s="47" t="str">
        <f t="shared" si="53"/>
        <v/>
      </c>
      <c r="FT40" s="47"/>
      <c r="FU40" s="189"/>
      <c r="FV40" s="190"/>
      <c r="FW40" s="45"/>
      <c r="FX40" s="128"/>
      <c r="FY40" s="31"/>
      <c r="FZ40" s="9"/>
      <c r="GA40" s="138"/>
      <c r="GB40" s="140"/>
      <c r="GC40" s="16"/>
      <c r="GD40" s="13" t="str">
        <f>IF(COUNTIF(祝日一覧!$E$2:$E$142,GC40),"○",IF(GG40&lt;&gt;"","○",""))</f>
        <v/>
      </c>
      <c r="GE40" s="27"/>
      <c r="GF40" s="47" t="str">
        <f t="shared" si="54"/>
        <v/>
      </c>
      <c r="GG40" s="47"/>
      <c r="GH40" s="189"/>
      <c r="GI40" s="190"/>
      <c r="GJ40" s="45"/>
      <c r="GK40" s="128"/>
      <c r="GL40" s="31"/>
      <c r="GM40" s="9"/>
      <c r="GN40" s="138"/>
      <c r="GO40" s="140"/>
      <c r="GP40" s="16"/>
      <c r="GQ40" s="13" t="str">
        <f>IF(COUNTIF(祝日一覧!$E$2:$E$142,GP40),"○",IF(GT40&lt;&gt;"","○",""))</f>
        <v/>
      </c>
      <c r="GR40" s="27"/>
      <c r="GS40" s="47" t="str">
        <f t="shared" si="55"/>
        <v/>
      </c>
      <c r="GT40" s="47"/>
      <c r="GU40" s="189"/>
      <c r="GV40" s="190"/>
      <c r="GW40" s="45"/>
      <c r="GX40" s="128"/>
      <c r="GY40" s="31"/>
      <c r="GZ40" s="9"/>
      <c r="HA40" s="138"/>
      <c r="HB40" s="140" t="str">
        <f t="shared" si="1"/>
        <v/>
      </c>
      <c r="HC40" s="16" t="str">
        <f>IF(HC39="","",IF(HC39=【別紙３】!$G$36,"",IF(MONTH(HC39)=MONTH(HC39+1),HC39+1,"")))</f>
        <v/>
      </c>
      <c r="HD40" s="13" t="str">
        <f>IF(COUNTIF(祝日一覧!$E$2:$E$142,HC40),"○",IF(HG40&lt;&gt;"","○",""))</f>
        <v/>
      </c>
      <c r="HE40" s="27"/>
      <c r="HF40" s="47" t="str">
        <f t="shared" si="56"/>
        <v/>
      </c>
      <c r="HG40" s="47"/>
      <c r="HH40" s="189"/>
      <c r="HI40" s="190"/>
      <c r="HJ40" s="9"/>
      <c r="HK40" s="188"/>
      <c r="HL40" s="31"/>
      <c r="HM40" s="9"/>
      <c r="HN40" s="138"/>
      <c r="HO40" s="140"/>
      <c r="HP40" s="16"/>
      <c r="HQ40" s="13" t="str">
        <f>IF(COUNTIF(祝日一覧!$E$2:$E$142,HP40),"○",IF(HT40&lt;&gt;"","○",""))</f>
        <v/>
      </c>
      <c r="HR40" s="27"/>
      <c r="HS40" s="47" t="str">
        <f t="shared" si="57"/>
        <v/>
      </c>
      <c r="HT40" s="47"/>
      <c r="HU40" s="189"/>
      <c r="HV40" s="190"/>
      <c r="HW40" s="45"/>
      <c r="HX40" s="128"/>
      <c r="HY40" s="31"/>
      <c r="HZ40" s="9"/>
      <c r="IA40" s="138"/>
      <c r="IB40" s="140"/>
      <c r="IC40" s="16"/>
      <c r="ID40" s="13" t="str">
        <f>IF(COUNTIF(祝日一覧!$E$2:$E$142,IC40),"○",IF(IG40&lt;&gt;"","○",""))</f>
        <v/>
      </c>
      <c r="IE40" s="27"/>
      <c r="IF40" s="47" t="str">
        <f t="shared" si="58"/>
        <v/>
      </c>
      <c r="IG40" s="47"/>
      <c r="IH40" s="189"/>
      <c r="II40" s="190"/>
      <c r="IJ40" s="45"/>
      <c r="IK40" s="128"/>
      <c r="IL40" s="31"/>
      <c r="IM40" s="9"/>
      <c r="IN40" s="138"/>
      <c r="IO40" s="140"/>
      <c r="IP40" s="16"/>
      <c r="IQ40" s="13" t="str">
        <f>IF(COUNTIF(祝日一覧!$E$2:$E$142,IP40),"○",IF(IT40&lt;&gt;"","○",""))</f>
        <v/>
      </c>
      <c r="IR40" s="27"/>
      <c r="IS40" s="47" t="str">
        <f t="shared" si="59"/>
        <v/>
      </c>
      <c r="IT40" s="47"/>
      <c r="IU40" s="189"/>
      <c r="IV40" s="190"/>
      <c r="IW40" s="45"/>
      <c r="IX40" s="128"/>
      <c r="IY40" s="31"/>
      <c r="IZ40" s="9"/>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row>
    <row r="41" spans="1:507" ht="15.6" customHeight="1">
      <c r="A41" s="19"/>
      <c r="B41" s="140"/>
      <c r="C41" s="16"/>
      <c r="D41" s="13" t="str">
        <f>IF(COUNTIF(祝日一覧!$E$2:$E$142,C41),"○",IF(G41&lt;&gt;"","○",""))</f>
        <v/>
      </c>
      <c r="E41" s="27"/>
      <c r="F41" s="47" t="str">
        <f t="shared" si="40"/>
        <v/>
      </c>
      <c r="G41" s="47"/>
      <c r="H41" s="189"/>
      <c r="I41" s="190"/>
      <c r="J41" s="45"/>
      <c r="K41" s="253" t="s">
        <v>130</v>
      </c>
      <c r="L41" s="254"/>
      <c r="M41" s="9"/>
      <c r="N41" s="19"/>
      <c r="O41" s="140"/>
      <c r="P41" s="16"/>
      <c r="Q41" s="13" t="str">
        <f>IF(COUNTIF(祝日一覧!$E$2:$E$142,P41),"○",IF(T41&lt;&gt;"","○",""))</f>
        <v/>
      </c>
      <c r="R41" s="27"/>
      <c r="S41" s="47" t="str">
        <f t="shared" si="41"/>
        <v/>
      </c>
      <c r="T41" s="47"/>
      <c r="U41" s="189"/>
      <c r="V41" s="190"/>
      <c r="W41" s="45"/>
      <c r="X41" s="253" t="s">
        <v>130</v>
      </c>
      <c r="Y41" s="254"/>
      <c r="Z41" s="9"/>
      <c r="AA41" s="19"/>
      <c r="AB41" s="140"/>
      <c r="AC41" s="16"/>
      <c r="AD41" s="13" t="str">
        <f>IF(COUNTIF(祝日一覧!$E$2:$E$142,AC41),"○",IF(AG41&lt;&gt;"","○",""))</f>
        <v/>
      </c>
      <c r="AE41" s="27"/>
      <c r="AF41" s="47" t="str">
        <f t="shared" si="42"/>
        <v/>
      </c>
      <c r="AG41" s="47"/>
      <c r="AH41" s="189"/>
      <c r="AI41" s="190"/>
      <c r="AJ41" s="45"/>
      <c r="AK41" s="253" t="s">
        <v>130</v>
      </c>
      <c r="AL41" s="254"/>
      <c r="AM41" s="9"/>
      <c r="AN41" s="19"/>
      <c r="AO41" s="140"/>
      <c r="AP41" s="16"/>
      <c r="AQ41" s="13" t="str">
        <f>IF(COUNTIF(祝日一覧!$E$2:$E$142,AP41),"○",IF(AT41&lt;&gt;"","○",""))</f>
        <v/>
      </c>
      <c r="AR41" s="27"/>
      <c r="AS41" s="47" t="str">
        <f t="shared" si="43"/>
        <v/>
      </c>
      <c r="AT41" s="47"/>
      <c r="AU41" s="189"/>
      <c r="AV41" s="190"/>
      <c r="AW41" s="45"/>
      <c r="AX41" s="253" t="s">
        <v>130</v>
      </c>
      <c r="AY41" s="254"/>
      <c r="AZ41" s="9"/>
      <c r="BA41" s="19"/>
      <c r="BB41" s="140"/>
      <c r="BC41" s="16"/>
      <c r="BD41" s="13" t="str">
        <f>IF(COUNTIF(祝日一覧!$E$2:$E$142,BC41),"○",IF(BG41&lt;&gt;"","○",""))</f>
        <v/>
      </c>
      <c r="BE41" s="27"/>
      <c r="BF41" s="47" t="str">
        <f t="shared" si="44"/>
        <v/>
      </c>
      <c r="BG41" s="47"/>
      <c r="BH41" s="189"/>
      <c r="BI41" s="190"/>
      <c r="BJ41" s="45"/>
      <c r="BK41" s="253" t="s">
        <v>130</v>
      </c>
      <c r="BL41" s="254"/>
      <c r="BM41" s="9"/>
      <c r="BN41" s="19"/>
      <c r="BO41" s="15" t="str">
        <f t="shared" si="0"/>
        <v/>
      </c>
      <c r="BP41" s="16" t="str">
        <f>IF(BP40="","",IF(BP40=【別紙３】!$G$36,"",IF(MONTH(BP40)=MONTH(BP40+1),BP40+1,"")))</f>
        <v/>
      </c>
      <c r="BQ41" s="13" t="str">
        <f>IF(COUNTIF(祝日一覧!$E$2:$E$142,BP41),"○",IF(BT41&lt;&gt;"","○",""))</f>
        <v/>
      </c>
      <c r="BR41" s="27"/>
      <c r="BS41" s="47" t="str">
        <f t="shared" si="45"/>
        <v/>
      </c>
      <c r="BT41" s="47"/>
      <c r="BU41" s="189"/>
      <c r="BV41" s="190"/>
      <c r="BW41" s="9"/>
      <c r="BX41" s="188"/>
      <c r="BY41" s="19"/>
      <c r="BZ41" s="9"/>
      <c r="CA41" s="19"/>
      <c r="CB41" s="140"/>
      <c r="CC41" s="16"/>
      <c r="CD41" s="13" t="str">
        <f>IF(COUNTIF(祝日一覧!$E$2:$E$142,CC41),"○",IF(CG41&lt;&gt;"","○",""))</f>
        <v/>
      </c>
      <c r="CE41" s="27"/>
      <c r="CF41" s="47" t="str">
        <f t="shared" si="46"/>
        <v/>
      </c>
      <c r="CG41" s="47"/>
      <c r="CH41" s="189"/>
      <c r="CI41" s="190"/>
      <c r="CJ41" s="45"/>
      <c r="CK41" s="253" t="s">
        <v>130</v>
      </c>
      <c r="CL41" s="254"/>
      <c r="CM41" s="9"/>
      <c r="CN41" s="19"/>
      <c r="CO41" s="140"/>
      <c r="CP41" s="16"/>
      <c r="CQ41" s="13" t="str">
        <f>IF(COUNTIF(祝日一覧!$E$2:$E$142,CP41),"○",IF(CT41&lt;&gt;"","○",""))</f>
        <v/>
      </c>
      <c r="CR41" s="27"/>
      <c r="CS41" s="47" t="str">
        <f t="shared" si="47"/>
        <v/>
      </c>
      <c r="CT41" s="47"/>
      <c r="CU41" s="189"/>
      <c r="CV41" s="190"/>
      <c r="CW41" s="45"/>
      <c r="CX41" s="253" t="s">
        <v>130</v>
      </c>
      <c r="CY41" s="254"/>
      <c r="CZ41" s="9"/>
      <c r="DA41" s="19"/>
      <c r="DB41" s="140"/>
      <c r="DC41" s="16"/>
      <c r="DD41" s="13" t="str">
        <f>IF(COUNTIF(祝日一覧!$E$2:$E$142,DC41),"○",IF(DG41&lt;&gt;"","○",""))</f>
        <v/>
      </c>
      <c r="DE41" s="27"/>
      <c r="DF41" s="47" t="str">
        <f t="shared" si="48"/>
        <v/>
      </c>
      <c r="DG41" s="47"/>
      <c r="DH41" s="189"/>
      <c r="DI41" s="190"/>
      <c r="DJ41" s="45"/>
      <c r="DK41" s="253" t="s">
        <v>130</v>
      </c>
      <c r="DL41" s="254"/>
      <c r="DM41" s="9"/>
      <c r="DN41" s="19"/>
      <c r="DO41" s="140"/>
      <c r="DP41" s="16"/>
      <c r="DQ41" s="13" t="str">
        <f>IF(COUNTIF(祝日一覧!$E$2:$E$142,DP41),"○",IF(DT41&lt;&gt;"","○",""))</f>
        <v/>
      </c>
      <c r="DR41" s="27"/>
      <c r="DS41" s="47" t="str">
        <f t="shared" si="49"/>
        <v/>
      </c>
      <c r="DT41" s="47"/>
      <c r="DU41" s="189"/>
      <c r="DV41" s="190"/>
      <c r="DW41" s="45"/>
      <c r="DX41" s="253" t="s">
        <v>130</v>
      </c>
      <c r="DY41" s="254"/>
      <c r="DZ41" s="9"/>
      <c r="EA41" s="19"/>
      <c r="EB41" s="140"/>
      <c r="EC41" s="16"/>
      <c r="ED41" s="13" t="str">
        <f>IF(COUNTIF(祝日一覧!$E$2:$E$142,EC41),"○",IF(EG41&lt;&gt;"","○",""))</f>
        <v/>
      </c>
      <c r="EE41" s="27"/>
      <c r="EF41" s="47" t="str">
        <f t="shared" si="50"/>
        <v/>
      </c>
      <c r="EG41" s="47"/>
      <c r="EH41" s="189"/>
      <c r="EI41" s="190"/>
      <c r="EJ41" s="45"/>
      <c r="EK41" s="253" t="s">
        <v>130</v>
      </c>
      <c r="EL41" s="254"/>
      <c r="EM41" s="9"/>
      <c r="EN41" s="19"/>
      <c r="EO41" s="140"/>
      <c r="EP41" s="16"/>
      <c r="EQ41" s="13" t="str">
        <f>IF(COUNTIF(祝日一覧!$E$2:$E$142,EP41),"○",IF(ET41&lt;&gt;"","○",""))</f>
        <v/>
      </c>
      <c r="ER41" s="27"/>
      <c r="ES41" s="47" t="str">
        <f t="shared" si="51"/>
        <v/>
      </c>
      <c r="ET41" s="47"/>
      <c r="EU41" s="189"/>
      <c r="EV41" s="190"/>
      <c r="EW41" s="45"/>
      <c r="EX41" s="253" t="s">
        <v>130</v>
      </c>
      <c r="EY41" s="254"/>
      <c r="EZ41" s="9"/>
      <c r="FA41" s="19"/>
      <c r="FB41" s="140"/>
      <c r="FC41" s="16"/>
      <c r="FD41" s="13" t="str">
        <f>IF(COUNTIF(祝日一覧!$E$2:$E$142,FC41),"○",IF(FG41&lt;&gt;"","○",""))</f>
        <v/>
      </c>
      <c r="FE41" s="27"/>
      <c r="FF41" s="47" t="str">
        <f t="shared" si="52"/>
        <v/>
      </c>
      <c r="FG41" s="47"/>
      <c r="FH41" s="189"/>
      <c r="FI41" s="190"/>
      <c r="FJ41" s="45"/>
      <c r="FK41" s="253" t="s">
        <v>130</v>
      </c>
      <c r="FL41" s="254"/>
      <c r="FM41" s="9"/>
      <c r="FN41" s="19"/>
      <c r="FO41" s="140"/>
      <c r="FP41" s="16"/>
      <c r="FQ41" s="13" t="str">
        <f>IF(COUNTIF(祝日一覧!$E$2:$E$142,FP41),"○",IF(FT41&lt;&gt;"","○",""))</f>
        <v/>
      </c>
      <c r="FR41" s="27"/>
      <c r="FS41" s="47" t="str">
        <f t="shared" si="53"/>
        <v/>
      </c>
      <c r="FT41" s="47"/>
      <c r="FU41" s="189"/>
      <c r="FV41" s="190"/>
      <c r="FW41" s="45"/>
      <c r="FX41" s="253" t="s">
        <v>130</v>
      </c>
      <c r="FY41" s="254"/>
      <c r="FZ41" s="9"/>
      <c r="GA41" s="19"/>
      <c r="GB41" s="140"/>
      <c r="GC41" s="16"/>
      <c r="GD41" s="13" t="str">
        <f>IF(COUNTIF(祝日一覧!$E$2:$E$142,GC41),"○",IF(GG41&lt;&gt;"","○",""))</f>
        <v/>
      </c>
      <c r="GE41" s="27"/>
      <c r="GF41" s="47" t="str">
        <f t="shared" si="54"/>
        <v/>
      </c>
      <c r="GG41" s="47"/>
      <c r="GH41" s="189"/>
      <c r="GI41" s="190"/>
      <c r="GJ41" s="45"/>
      <c r="GK41" s="253" t="s">
        <v>130</v>
      </c>
      <c r="GL41" s="254"/>
      <c r="GM41" s="9"/>
      <c r="GN41" s="19"/>
      <c r="GO41" s="140"/>
      <c r="GP41" s="16"/>
      <c r="GQ41" s="13" t="str">
        <f>IF(COUNTIF(祝日一覧!$E$2:$E$142,GP41),"○",IF(GT41&lt;&gt;"","○",""))</f>
        <v/>
      </c>
      <c r="GR41" s="27"/>
      <c r="GS41" s="47" t="str">
        <f t="shared" si="55"/>
        <v/>
      </c>
      <c r="GT41" s="47"/>
      <c r="GU41" s="189"/>
      <c r="GV41" s="190"/>
      <c r="GW41" s="45"/>
      <c r="GX41" s="253" t="s">
        <v>130</v>
      </c>
      <c r="GY41" s="254"/>
      <c r="GZ41" s="9"/>
      <c r="HA41" s="19"/>
      <c r="HB41" s="140" t="str">
        <f t="shared" si="1"/>
        <v/>
      </c>
      <c r="HC41" s="16" t="str">
        <f>IF(HC40="","",IF(HC40=【別紙３】!$G$36,"",IF(MONTH(HC40)=MONTH(HC40+1),HC40+1,"")))</f>
        <v/>
      </c>
      <c r="HD41" s="13" t="str">
        <f>IF(COUNTIF(祝日一覧!$E$2:$E$142,HC41),"○",IF(HG41&lt;&gt;"","○",""))</f>
        <v/>
      </c>
      <c r="HE41" s="27"/>
      <c r="HF41" s="47" t="str">
        <f t="shared" si="56"/>
        <v/>
      </c>
      <c r="HG41" s="47"/>
      <c r="HH41" s="189"/>
      <c r="HI41" s="190"/>
      <c r="HJ41" s="9"/>
      <c r="HK41" s="188"/>
      <c r="HL41" s="19"/>
      <c r="HM41" s="9"/>
      <c r="HN41" s="19"/>
      <c r="HO41" s="140"/>
      <c r="HP41" s="16"/>
      <c r="HQ41" s="13" t="str">
        <f>IF(COUNTIF(祝日一覧!$E$2:$E$142,HP41),"○",IF(HT41&lt;&gt;"","○",""))</f>
        <v/>
      </c>
      <c r="HR41" s="27"/>
      <c r="HS41" s="47" t="str">
        <f t="shared" si="57"/>
        <v/>
      </c>
      <c r="HT41" s="47"/>
      <c r="HU41" s="189"/>
      <c r="HV41" s="190"/>
      <c r="HW41" s="45"/>
      <c r="HX41" s="253" t="s">
        <v>130</v>
      </c>
      <c r="HY41" s="254"/>
      <c r="HZ41" s="9"/>
      <c r="IA41" s="19"/>
      <c r="IB41" s="140"/>
      <c r="IC41" s="16"/>
      <c r="ID41" s="13" t="str">
        <f>IF(COUNTIF(祝日一覧!$E$2:$E$142,IC41),"○",IF(IG41&lt;&gt;"","○",""))</f>
        <v/>
      </c>
      <c r="IE41" s="27"/>
      <c r="IF41" s="47" t="str">
        <f t="shared" si="58"/>
        <v/>
      </c>
      <c r="IG41" s="47"/>
      <c r="IH41" s="189"/>
      <c r="II41" s="190"/>
      <c r="IJ41" s="45"/>
      <c r="IK41" s="253" t="s">
        <v>130</v>
      </c>
      <c r="IL41" s="254"/>
      <c r="IM41" s="9"/>
      <c r="IN41" s="19"/>
      <c r="IO41" s="140"/>
      <c r="IP41" s="16"/>
      <c r="IQ41" s="13" t="str">
        <f>IF(COUNTIF(祝日一覧!$E$2:$E$142,IP41),"○",IF(IT41&lt;&gt;"","○",""))</f>
        <v/>
      </c>
      <c r="IR41" s="27"/>
      <c r="IS41" s="47" t="str">
        <f t="shared" si="59"/>
        <v/>
      </c>
      <c r="IT41" s="47"/>
      <c r="IU41" s="189"/>
      <c r="IV41" s="190"/>
      <c r="IW41" s="45"/>
      <c r="IX41" s="253" t="s">
        <v>130</v>
      </c>
      <c r="IY41" s="254"/>
      <c r="IZ41" s="9"/>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row>
    <row r="42" spans="1:507" ht="15.6" customHeight="1">
      <c r="A42" s="138"/>
      <c r="B42" s="140"/>
      <c r="C42" s="16"/>
      <c r="D42" s="13" t="str">
        <f>IF(COUNTIF(祝日一覧!$E$2:$E$142,C42),"○",IF(G42&lt;&gt;"","○",""))</f>
        <v/>
      </c>
      <c r="E42" s="27"/>
      <c r="F42" s="47" t="str">
        <f t="shared" si="40"/>
        <v/>
      </c>
      <c r="G42" s="47"/>
      <c r="H42" s="189"/>
      <c r="I42" s="190"/>
      <c r="J42" s="45"/>
      <c r="K42" s="254"/>
      <c r="L42" s="254"/>
      <c r="M42" s="9"/>
      <c r="N42" s="138"/>
      <c r="O42" s="140"/>
      <c r="P42" s="16"/>
      <c r="Q42" s="13" t="str">
        <f>IF(COUNTIF(祝日一覧!$E$2:$E$142,P42),"○",IF(T42&lt;&gt;"","○",""))</f>
        <v/>
      </c>
      <c r="R42" s="27"/>
      <c r="S42" s="47" t="str">
        <f t="shared" si="41"/>
        <v/>
      </c>
      <c r="T42" s="47"/>
      <c r="U42" s="189"/>
      <c r="V42" s="190"/>
      <c r="W42" s="45"/>
      <c r="X42" s="254"/>
      <c r="Y42" s="254"/>
      <c r="Z42" s="9"/>
      <c r="AA42" s="138"/>
      <c r="AB42" s="140"/>
      <c r="AC42" s="16"/>
      <c r="AD42" s="13" t="str">
        <f>IF(COUNTIF(祝日一覧!$E$2:$E$142,AC42),"○",IF(AG42&lt;&gt;"","○",""))</f>
        <v/>
      </c>
      <c r="AE42" s="27"/>
      <c r="AF42" s="47" t="str">
        <f t="shared" si="42"/>
        <v/>
      </c>
      <c r="AG42" s="47"/>
      <c r="AH42" s="189"/>
      <c r="AI42" s="190"/>
      <c r="AJ42" s="45"/>
      <c r="AK42" s="254"/>
      <c r="AL42" s="254"/>
      <c r="AM42" s="9"/>
      <c r="AN42" s="138"/>
      <c r="AO42" s="140"/>
      <c r="AP42" s="16"/>
      <c r="AQ42" s="13" t="str">
        <f>IF(COUNTIF(祝日一覧!$E$2:$E$142,AP42),"○",IF(AT42&lt;&gt;"","○",""))</f>
        <v/>
      </c>
      <c r="AR42" s="27"/>
      <c r="AS42" s="47" t="str">
        <f t="shared" si="43"/>
        <v/>
      </c>
      <c r="AT42" s="47"/>
      <c r="AU42" s="189"/>
      <c r="AV42" s="190"/>
      <c r="AW42" s="45"/>
      <c r="AX42" s="254"/>
      <c r="AY42" s="254"/>
      <c r="AZ42" s="9"/>
      <c r="BA42" s="138"/>
      <c r="BB42" s="140"/>
      <c r="BC42" s="16"/>
      <c r="BD42" s="13" t="str">
        <f>IF(COUNTIF(祝日一覧!$E$2:$E$142,BC42),"○",IF(BG42&lt;&gt;"","○",""))</f>
        <v/>
      </c>
      <c r="BE42" s="27"/>
      <c r="BF42" s="47" t="str">
        <f t="shared" si="44"/>
        <v/>
      </c>
      <c r="BG42" s="47"/>
      <c r="BH42" s="189"/>
      <c r="BI42" s="190"/>
      <c r="BJ42" s="45"/>
      <c r="BK42" s="254"/>
      <c r="BL42" s="254"/>
      <c r="BM42" s="9"/>
      <c r="BN42" s="18"/>
      <c r="BO42" s="15" t="str">
        <f t="shared" si="0"/>
        <v/>
      </c>
      <c r="BP42" s="16" t="str">
        <f>IF(BP41="","",IF(BP41=【別紙３】!$G$36,"",IF(MONTH(BP41)=MONTH(BP41+1),BP41+1,"")))</f>
        <v/>
      </c>
      <c r="BQ42" s="13" t="str">
        <f>IF(COUNTIF(祝日一覧!$E$2:$E$142,BP42),"○",IF(BT42&lt;&gt;"","○",""))</f>
        <v/>
      </c>
      <c r="BR42" s="27"/>
      <c r="BS42" s="47" t="str">
        <f t="shared" si="45"/>
        <v/>
      </c>
      <c r="BT42" s="47"/>
      <c r="BU42" s="189"/>
      <c r="BV42" s="190"/>
      <c r="BW42" s="9"/>
      <c r="BY42" s="31"/>
      <c r="BZ42" s="9"/>
      <c r="CA42" s="138"/>
      <c r="CB42" s="140"/>
      <c r="CC42" s="16"/>
      <c r="CD42" s="13" t="str">
        <f>IF(COUNTIF(祝日一覧!$E$2:$E$142,CC42),"○",IF(CG42&lt;&gt;"","○",""))</f>
        <v/>
      </c>
      <c r="CE42" s="27"/>
      <c r="CF42" s="47" t="str">
        <f t="shared" si="46"/>
        <v/>
      </c>
      <c r="CG42" s="47"/>
      <c r="CH42" s="189"/>
      <c r="CI42" s="190"/>
      <c r="CJ42" s="45"/>
      <c r="CK42" s="254"/>
      <c r="CL42" s="254"/>
      <c r="CM42" s="9"/>
      <c r="CN42" s="138"/>
      <c r="CO42" s="140"/>
      <c r="CP42" s="16"/>
      <c r="CQ42" s="13" t="str">
        <f>IF(COUNTIF(祝日一覧!$E$2:$E$142,CP42),"○",IF(CT42&lt;&gt;"","○",""))</f>
        <v/>
      </c>
      <c r="CR42" s="27"/>
      <c r="CS42" s="47" t="str">
        <f t="shared" si="47"/>
        <v/>
      </c>
      <c r="CT42" s="47"/>
      <c r="CU42" s="189"/>
      <c r="CV42" s="190"/>
      <c r="CW42" s="45"/>
      <c r="CX42" s="254"/>
      <c r="CY42" s="254"/>
      <c r="CZ42" s="9"/>
      <c r="DA42" s="138"/>
      <c r="DB42" s="140"/>
      <c r="DC42" s="16"/>
      <c r="DD42" s="13" t="str">
        <f>IF(COUNTIF(祝日一覧!$E$2:$E$142,DC42),"○",IF(DG42&lt;&gt;"","○",""))</f>
        <v/>
      </c>
      <c r="DE42" s="27"/>
      <c r="DF42" s="47" t="str">
        <f t="shared" si="48"/>
        <v/>
      </c>
      <c r="DG42" s="47"/>
      <c r="DH42" s="189"/>
      <c r="DI42" s="190"/>
      <c r="DJ42" s="45"/>
      <c r="DK42" s="254"/>
      <c r="DL42" s="254"/>
      <c r="DM42" s="9"/>
      <c r="DN42" s="138"/>
      <c r="DO42" s="140"/>
      <c r="DP42" s="16"/>
      <c r="DQ42" s="13" t="str">
        <f>IF(COUNTIF(祝日一覧!$E$2:$E$142,DP42),"○",IF(DT42&lt;&gt;"","○",""))</f>
        <v/>
      </c>
      <c r="DR42" s="27"/>
      <c r="DS42" s="47" t="str">
        <f t="shared" si="49"/>
        <v/>
      </c>
      <c r="DT42" s="47"/>
      <c r="DU42" s="189"/>
      <c r="DV42" s="190"/>
      <c r="DW42" s="45"/>
      <c r="DX42" s="254"/>
      <c r="DY42" s="254"/>
      <c r="DZ42" s="9"/>
      <c r="EA42" s="138"/>
      <c r="EB42" s="140"/>
      <c r="EC42" s="16"/>
      <c r="ED42" s="13" t="str">
        <f>IF(COUNTIF(祝日一覧!$E$2:$E$142,EC42),"○",IF(EG42&lt;&gt;"","○",""))</f>
        <v/>
      </c>
      <c r="EE42" s="27"/>
      <c r="EF42" s="47" t="str">
        <f t="shared" si="50"/>
        <v/>
      </c>
      <c r="EG42" s="47"/>
      <c r="EH42" s="189"/>
      <c r="EI42" s="190"/>
      <c r="EJ42" s="45"/>
      <c r="EK42" s="254"/>
      <c r="EL42" s="254"/>
      <c r="EM42" s="9"/>
      <c r="EN42" s="138"/>
      <c r="EO42" s="140"/>
      <c r="EP42" s="16"/>
      <c r="EQ42" s="13" t="str">
        <f>IF(COUNTIF(祝日一覧!$E$2:$E$142,EP42),"○",IF(ET42&lt;&gt;"","○",""))</f>
        <v/>
      </c>
      <c r="ER42" s="27"/>
      <c r="ES42" s="47" t="str">
        <f t="shared" si="51"/>
        <v/>
      </c>
      <c r="ET42" s="47"/>
      <c r="EU42" s="189"/>
      <c r="EV42" s="190"/>
      <c r="EW42" s="45"/>
      <c r="EX42" s="254"/>
      <c r="EY42" s="254"/>
      <c r="EZ42" s="9"/>
      <c r="FA42" s="138"/>
      <c r="FB42" s="140"/>
      <c r="FC42" s="16"/>
      <c r="FD42" s="13" t="str">
        <f>IF(COUNTIF(祝日一覧!$E$2:$E$142,FC42),"○",IF(FG42&lt;&gt;"","○",""))</f>
        <v/>
      </c>
      <c r="FE42" s="27"/>
      <c r="FF42" s="47" t="str">
        <f t="shared" si="52"/>
        <v/>
      </c>
      <c r="FG42" s="47"/>
      <c r="FH42" s="189"/>
      <c r="FI42" s="190"/>
      <c r="FJ42" s="45"/>
      <c r="FK42" s="254"/>
      <c r="FL42" s="254"/>
      <c r="FM42" s="9"/>
      <c r="FN42" s="138"/>
      <c r="FO42" s="140"/>
      <c r="FP42" s="16"/>
      <c r="FQ42" s="13" t="str">
        <f>IF(COUNTIF(祝日一覧!$E$2:$E$142,FP42),"○",IF(FT42&lt;&gt;"","○",""))</f>
        <v/>
      </c>
      <c r="FR42" s="27"/>
      <c r="FS42" s="47" t="str">
        <f t="shared" si="53"/>
        <v/>
      </c>
      <c r="FT42" s="47"/>
      <c r="FU42" s="189"/>
      <c r="FV42" s="190"/>
      <c r="FW42" s="45"/>
      <c r="FX42" s="254"/>
      <c r="FY42" s="254"/>
      <c r="FZ42" s="9"/>
      <c r="GA42" s="138"/>
      <c r="GB42" s="140"/>
      <c r="GC42" s="16"/>
      <c r="GD42" s="13" t="str">
        <f>IF(COUNTIF(祝日一覧!$E$2:$E$142,GC42),"○",IF(GG42&lt;&gt;"","○",""))</f>
        <v/>
      </c>
      <c r="GE42" s="27"/>
      <c r="GF42" s="47" t="str">
        <f t="shared" si="54"/>
        <v/>
      </c>
      <c r="GG42" s="47"/>
      <c r="GH42" s="189"/>
      <c r="GI42" s="190"/>
      <c r="GJ42" s="45"/>
      <c r="GK42" s="254"/>
      <c r="GL42" s="254"/>
      <c r="GM42" s="9"/>
      <c r="GN42" s="138"/>
      <c r="GO42" s="140"/>
      <c r="GP42" s="16"/>
      <c r="GQ42" s="13" t="str">
        <f>IF(COUNTIF(祝日一覧!$E$2:$E$142,GP42),"○",IF(GT42&lt;&gt;"","○",""))</f>
        <v/>
      </c>
      <c r="GR42" s="27"/>
      <c r="GS42" s="47" t="str">
        <f t="shared" si="55"/>
        <v/>
      </c>
      <c r="GT42" s="47"/>
      <c r="GU42" s="189"/>
      <c r="GV42" s="190"/>
      <c r="GW42" s="45"/>
      <c r="GX42" s="254"/>
      <c r="GY42" s="254"/>
      <c r="GZ42" s="9"/>
      <c r="HA42" s="138"/>
      <c r="HB42" s="140" t="str">
        <f t="shared" si="1"/>
        <v/>
      </c>
      <c r="HC42" s="16" t="str">
        <f>IF(HC41="","",IF(HC41=【別紙３】!$G$36,"",IF(MONTH(HC41)=MONTH(HC41+1),HC41+1,"")))</f>
        <v/>
      </c>
      <c r="HD42" s="13" t="str">
        <f>IF(COUNTIF(祝日一覧!$E$2:$E$142,HC42),"○",IF(HG42&lt;&gt;"","○",""))</f>
        <v/>
      </c>
      <c r="HE42" s="27"/>
      <c r="HF42" s="47" t="str">
        <f t="shared" si="56"/>
        <v/>
      </c>
      <c r="HG42" s="47"/>
      <c r="HH42" s="189"/>
      <c r="HI42" s="190"/>
      <c r="HJ42" s="9"/>
      <c r="HM42" s="9"/>
      <c r="HN42" s="138"/>
      <c r="HO42" s="140"/>
      <c r="HP42" s="16"/>
      <c r="HQ42" s="13" t="str">
        <f>IF(COUNTIF(祝日一覧!$E$2:$E$142,HP42),"○",IF(HT42&lt;&gt;"","○",""))</f>
        <v/>
      </c>
      <c r="HR42" s="27"/>
      <c r="HS42" s="47" t="str">
        <f t="shared" si="57"/>
        <v/>
      </c>
      <c r="HT42" s="47"/>
      <c r="HU42" s="189"/>
      <c r="HV42" s="190"/>
      <c r="HW42" s="45"/>
      <c r="HX42" s="254"/>
      <c r="HY42" s="254"/>
      <c r="HZ42" s="9"/>
      <c r="IA42" s="138"/>
      <c r="IB42" s="140"/>
      <c r="IC42" s="16"/>
      <c r="ID42" s="13" t="str">
        <f>IF(COUNTIF(祝日一覧!$E$2:$E$142,IC42),"○",IF(IG42&lt;&gt;"","○",""))</f>
        <v/>
      </c>
      <c r="IE42" s="27"/>
      <c r="IF42" s="47" t="str">
        <f t="shared" si="58"/>
        <v/>
      </c>
      <c r="IG42" s="47"/>
      <c r="IH42" s="189"/>
      <c r="II42" s="190"/>
      <c r="IJ42" s="45"/>
      <c r="IK42" s="254"/>
      <c r="IL42" s="254"/>
      <c r="IM42" s="9"/>
      <c r="IN42" s="138"/>
      <c r="IO42" s="140"/>
      <c r="IP42" s="16"/>
      <c r="IQ42" s="13" t="str">
        <f>IF(COUNTIF(祝日一覧!$E$2:$E$142,IP42),"○",IF(IT42&lt;&gt;"","○",""))</f>
        <v/>
      </c>
      <c r="IR42" s="27"/>
      <c r="IS42" s="47" t="str">
        <f t="shared" si="59"/>
        <v/>
      </c>
      <c r="IT42" s="47"/>
      <c r="IU42" s="189"/>
      <c r="IV42" s="190"/>
      <c r="IW42" s="45"/>
      <c r="IX42" s="254"/>
      <c r="IY42" s="254"/>
      <c r="IZ42" s="9"/>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row>
    <row r="43" spans="1:507" ht="15.6" customHeight="1">
      <c r="A43" s="9"/>
      <c r="B43" s="140"/>
      <c r="C43" s="16"/>
      <c r="D43" s="13" t="str">
        <f>IF(COUNTIF(祝日一覧!$E$2:$E$142,C43),"○",IF(G43&lt;&gt;"","○",""))</f>
        <v/>
      </c>
      <c r="E43" s="27"/>
      <c r="F43" s="47" t="str">
        <f t="shared" si="40"/>
        <v/>
      </c>
      <c r="G43" s="47"/>
      <c r="H43" s="189"/>
      <c r="I43" s="190"/>
      <c r="J43" s="45"/>
      <c r="K43" s="212"/>
      <c r="L43" s="213"/>
      <c r="M43" s="9"/>
      <c r="N43" s="9"/>
      <c r="O43" s="140"/>
      <c r="P43" s="16"/>
      <c r="Q43" s="13" t="str">
        <f>IF(COUNTIF(祝日一覧!$E$2:$E$142,P43),"○",IF(T43&lt;&gt;"","○",""))</f>
        <v/>
      </c>
      <c r="R43" s="27"/>
      <c r="S43" s="47" t="str">
        <f t="shared" si="41"/>
        <v/>
      </c>
      <c r="T43" s="47"/>
      <c r="U43" s="189"/>
      <c r="V43" s="190"/>
      <c r="W43" s="45"/>
      <c r="X43" s="212"/>
      <c r="Y43" s="213"/>
      <c r="Z43" s="9"/>
      <c r="AA43" s="9"/>
      <c r="AB43" s="140"/>
      <c r="AC43" s="16"/>
      <c r="AD43" s="13" t="str">
        <f>IF(COUNTIF(祝日一覧!$E$2:$E$142,AC43),"○",IF(AG43&lt;&gt;"","○",""))</f>
        <v/>
      </c>
      <c r="AE43" s="27"/>
      <c r="AF43" s="47" t="str">
        <f t="shared" si="42"/>
        <v/>
      </c>
      <c r="AG43" s="47"/>
      <c r="AH43" s="189"/>
      <c r="AI43" s="190"/>
      <c r="AJ43" s="45"/>
      <c r="AK43" s="212"/>
      <c r="AL43" s="213"/>
      <c r="AM43" s="9"/>
      <c r="AN43" s="9"/>
      <c r="AO43" s="140"/>
      <c r="AP43" s="16"/>
      <c r="AQ43" s="13" t="str">
        <f>IF(COUNTIF(祝日一覧!$E$2:$E$142,AP43),"○",IF(AT43&lt;&gt;"","○",""))</f>
        <v/>
      </c>
      <c r="AR43" s="27"/>
      <c r="AS43" s="47" t="str">
        <f t="shared" si="43"/>
        <v/>
      </c>
      <c r="AT43" s="47"/>
      <c r="AU43" s="189"/>
      <c r="AV43" s="190"/>
      <c r="AW43" s="45"/>
      <c r="AX43" s="212"/>
      <c r="AY43" s="213"/>
      <c r="AZ43" s="9"/>
      <c r="BA43" s="9"/>
      <c r="BB43" s="140"/>
      <c r="BC43" s="16"/>
      <c r="BD43" s="13" t="str">
        <f>IF(COUNTIF(祝日一覧!$E$2:$E$142,BC43),"○",IF(BG43&lt;&gt;"","○",""))</f>
        <v/>
      </c>
      <c r="BE43" s="27"/>
      <c r="BF43" s="47" t="str">
        <f t="shared" si="44"/>
        <v/>
      </c>
      <c r="BG43" s="47"/>
      <c r="BH43" s="189"/>
      <c r="BI43" s="190"/>
      <c r="BJ43" s="45"/>
      <c r="BK43" s="212"/>
      <c r="BL43" s="213"/>
      <c r="BM43" s="9"/>
      <c r="BN43" s="9"/>
      <c r="BO43" s="15" t="str">
        <f t="shared" si="0"/>
        <v/>
      </c>
      <c r="BP43" s="16" t="str">
        <f>IF(BP42="","",IF(BP42=【別紙３】!$G$36,"",IF(MONTH(BP42)=MONTH(BP42+1),BP42+1,"")))</f>
        <v/>
      </c>
      <c r="BQ43" s="13" t="str">
        <f>IF(COUNTIF(祝日一覧!$E$2:$E$142,BP43),"○",IF(BT43&lt;&gt;"","○",""))</f>
        <v/>
      </c>
      <c r="BR43" s="27"/>
      <c r="BS43" s="47" t="str">
        <f t="shared" si="45"/>
        <v/>
      </c>
      <c r="BT43" s="47"/>
      <c r="BU43" s="189"/>
      <c r="BV43" s="190"/>
      <c r="BW43" s="9"/>
      <c r="BY43" s="9"/>
      <c r="BZ43" s="9"/>
      <c r="CA43" s="9"/>
      <c r="CB43" s="140"/>
      <c r="CC43" s="16"/>
      <c r="CD43" s="13" t="str">
        <f>IF(COUNTIF(祝日一覧!$E$2:$E$142,CC43),"○",IF(CG43&lt;&gt;"","○",""))</f>
        <v/>
      </c>
      <c r="CE43" s="27"/>
      <c r="CF43" s="47" t="str">
        <f t="shared" si="46"/>
        <v/>
      </c>
      <c r="CG43" s="47"/>
      <c r="CH43" s="189"/>
      <c r="CI43" s="190"/>
      <c r="CJ43" s="45"/>
      <c r="CK43" s="212"/>
      <c r="CL43" s="213"/>
      <c r="CM43" s="9"/>
      <c r="CN43" s="9"/>
      <c r="CO43" s="140"/>
      <c r="CP43" s="16"/>
      <c r="CQ43" s="13" t="str">
        <f>IF(COUNTIF(祝日一覧!$E$2:$E$142,CP43),"○",IF(CT43&lt;&gt;"","○",""))</f>
        <v/>
      </c>
      <c r="CR43" s="27"/>
      <c r="CS43" s="47" t="str">
        <f t="shared" si="47"/>
        <v/>
      </c>
      <c r="CT43" s="47"/>
      <c r="CU43" s="189"/>
      <c r="CV43" s="190"/>
      <c r="CW43" s="45"/>
      <c r="CX43" s="212"/>
      <c r="CY43" s="213"/>
      <c r="CZ43" s="9"/>
      <c r="DA43" s="9"/>
      <c r="DB43" s="140"/>
      <c r="DC43" s="16"/>
      <c r="DD43" s="13" t="str">
        <f>IF(COUNTIF(祝日一覧!$E$2:$E$142,DC43),"○",IF(DG43&lt;&gt;"","○",""))</f>
        <v/>
      </c>
      <c r="DE43" s="27"/>
      <c r="DF43" s="47" t="str">
        <f t="shared" si="48"/>
        <v/>
      </c>
      <c r="DG43" s="47"/>
      <c r="DH43" s="189"/>
      <c r="DI43" s="190"/>
      <c r="DJ43" s="45"/>
      <c r="DK43" s="212"/>
      <c r="DL43" s="213"/>
      <c r="DM43" s="9"/>
      <c r="DN43" s="9"/>
      <c r="DO43" s="140"/>
      <c r="DP43" s="16"/>
      <c r="DQ43" s="13" t="str">
        <f>IF(COUNTIF(祝日一覧!$E$2:$E$142,DP43),"○",IF(DT43&lt;&gt;"","○",""))</f>
        <v/>
      </c>
      <c r="DR43" s="27"/>
      <c r="DS43" s="47" t="str">
        <f t="shared" si="49"/>
        <v/>
      </c>
      <c r="DT43" s="47"/>
      <c r="DU43" s="189"/>
      <c r="DV43" s="190"/>
      <c r="DW43" s="45"/>
      <c r="DX43" s="212"/>
      <c r="DY43" s="213"/>
      <c r="DZ43" s="9"/>
      <c r="EA43" s="9"/>
      <c r="EB43" s="140"/>
      <c r="EC43" s="16"/>
      <c r="ED43" s="13" t="str">
        <f>IF(COUNTIF(祝日一覧!$E$2:$E$142,EC43),"○",IF(EG43&lt;&gt;"","○",""))</f>
        <v/>
      </c>
      <c r="EE43" s="27"/>
      <c r="EF43" s="47" t="str">
        <f t="shared" si="50"/>
        <v/>
      </c>
      <c r="EG43" s="47"/>
      <c r="EH43" s="189"/>
      <c r="EI43" s="190"/>
      <c r="EJ43" s="45"/>
      <c r="EK43" s="212"/>
      <c r="EL43" s="213"/>
      <c r="EM43" s="9"/>
      <c r="EN43" s="9"/>
      <c r="EO43" s="140"/>
      <c r="EP43" s="16"/>
      <c r="EQ43" s="13" t="str">
        <f>IF(COUNTIF(祝日一覧!$E$2:$E$142,EP43),"○",IF(ET43&lt;&gt;"","○",""))</f>
        <v/>
      </c>
      <c r="ER43" s="27"/>
      <c r="ES43" s="47" t="str">
        <f t="shared" si="51"/>
        <v/>
      </c>
      <c r="ET43" s="47"/>
      <c r="EU43" s="189"/>
      <c r="EV43" s="190"/>
      <c r="EW43" s="45"/>
      <c r="EX43" s="212"/>
      <c r="EY43" s="213"/>
      <c r="EZ43" s="9"/>
      <c r="FA43" s="9"/>
      <c r="FB43" s="140"/>
      <c r="FC43" s="16"/>
      <c r="FD43" s="13" t="str">
        <f>IF(COUNTIF(祝日一覧!$E$2:$E$142,FC43),"○",IF(FG43&lt;&gt;"","○",""))</f>
        <v/>
      </c>
      <c r="FE43" s="27"/>
      <c r="FF43" s="47" t="str">
        <f t="shared" si="52"/>
        <v/>
      </c>
      <c r="FG43" s="47"/>
      <c r="FH43" s="189"/>
      <c r="FI43" s="190"/>
      <c r="FJ43" s="45"/>
      <c r="FK43" s="212"/>
      <c r="FL43" s="213"/>
      <c r="FM43" s="9"/>
      <c r="FN43" s="9"/>
      <c r="FO43" s="140"/>
      <c r="FP43" s="16"/>
      <c r="FQ43" s="13" t="str">
        <f>IF(COUNTIF(祝日一覧!$E$2:$E$142,FP43),"○",IF(FT43&lt;&gt;"","○",""))</f>
        <v/>
      </c>
      <c r="FR43" s="27"/>
      <c r="FS43" s="47" t="str">
        <f t="shared" si="53"/>
        <v/>
      </c>
      <c r="FT43" s="47"/>
      <c r="FU43" s="189"/>
      <c r="FV43" s="190"/>
      <c r="FW43" s="45"/>
      <c r="FX43" s="212"/>
      <c r="FY43" s="213"/>
      <c r="FZ43" s="9"/>
      <c r="GA43" s="9"/>
      <c r="GB43" s="140"/>
      <c r="GC43" s="16"/>
      <c r="GD43" s="13" t="str">
        <f>IF(COUNTIF(祝日一覧!$E$2:$E$142,GC43),"○",IF(GG43&lt;&gt;"","○",""))</f>
        <v/>
      </c>
      <c r="GE43" s="27"/>
      <c r="GF43" s="47" t="str">
        <f t="shared" si="54"/>
        <v/>
      </c>
      <c r="GG43" s="47"/>
      <c r="GH43" s="189"/>
      <c r="GI43" s="190"/>
      <c r="GJ43" s="45"/>
      <c r="GK43" s="212"/>
      <c r="GL43" s="213"/>
      <c r="GM43" s="9"/>
      <c r="GN43" s="9"/>
      <c r="GO43" s="140"/>
      <c r="GP43" s="16"/>
      <c r="GQ43" s="13" t="str">
        <f>IF(COUNTIF(祝日一覧!$E$2:$E$142,GP43),"○",IF(GT43&lt;&gt;"","○",""))</f>
        <v/>
      </c>
      <c r="GR43" s="27"/>
      <c r="GS43" s="47" t="str">
        <f t="shared" si="55"/>
        <v/>
      </c>
      <c r="GT43" s="47"/>
      <c r="GU43" s="189"/>
      <c r="GV43" s="190"/>
      <c r="GW43" s="45"/>
      <c r="GX43" s="212"/>
      <c r="GY43" s="213"/>
      <c r="GZ43" s="9"/>
      <c r="HA43" s="9"/>
      <c r="HB43" s="140" t="str">
        <f t="shared" si="1"/>
        <v/>
      </c>
      <c r="HC43" s="16" t="str">
        <f>IF(HC42="","",IF(HC42=【別紙３】!$G$36,"",IF(MONTH(HC42)=MONTH(HC42+1),HC42+1,"")))</f>
        <v/>
      </c>
      <c r="HD43" s="13" t="str">
        <f>IF(COUNTIF(祝日一覧!$E$2:$E$142,HC43),"○",IF(HG43&lt;&gt;"","○",""))</f>
        <v/>
      </c>
      <c r="HE43" s="27"/>
      <c r="HF43" s="47" t="str">
        <f t="shared" si="56"/>
        <v/>
      </c>
      <c r="HG43" s="47"/>
      <c r="HH43" s="189"/>
      <c r="HI43" s="190"/>
      <c r="HJ43" s="9"/>
      <c r="HL43" s="31"/>
      <c r="HM43" s="9"/>
      <c r="HN43" s="9"/>
      <c r="HO43" s="140"/>
      <c r="HP43" s="16"/>
      <c r="HQ43" s="13" t="str">
        <f>IF(COUNTIF(祝日一覧!$E$2:$E$142,HP43),"○",IF(HT43&lt;&gt;"","○",""))</f>
        <v/>
      </c>
      <c r="HR43" s="27"/>
      <c r="HS43" s="47" t="str">
        <f t="shared" si="57"/>
        <v/>
      </c>
      <c r="HT43" s="47"/>
      <c r="HU43" s="189"/>
      <c r="HV43" s="190"/>
      <c r="HW43" s="45"/>
      <c r="HX43" s="212"/>
      <c r="HY43" s="213"/>
      <c r="HZ43" s="9"/>
      <c r="IA43" s="9"/>
      <c r="IB43" s="140"/>
      <c r="IC43" s="16"/>
      <c r="ID43" s="13" t="str">
        <f>IF(COUNTIF(祝日一覧!$E$2:$E$142,IC43),"○",IF(IG43&lt;&gt;"","○",""))</f>
        <v/>
      </c>
      <c r="IE43" s="27"/>
      <c r="IF43" s="47" t="str">
        <f t="shared" si="58"/>
        <v/>
      </c>
      <c r="IG43" s="47"/>
      <c r="IH43" s="189"/>
      <c r="II43" s="190"/>
      <c r="IJ43" s="45"/>
      <c r="IK43" s="212"/>
      <c r="IL43" s="213"/>
      <c r="IM43" s="9"/>
      <c r="IN43" s="9"/>
      <c r="IO43" s="140"/>
      <c r="IP43" s="16"/>
      <c r="IQ43" s="13" t="str">
        <f>IF(COUNTIF(祝日一覧!$E$2:$E$142,IP43),"○",IF(IT43&lt;&gt;"","○",""))</f>
        <v/>
      </c>
      <c r="IR43" s="27"/>
      <c r="IS43" s="47" t="str">
        <f t="shared" si="59"/>
        <v/>
      </c>
      <c r="IT43" s="47"/>
      <c r="IU43" s="189"/>
      <c r="IV43" s="190"/>
      <c r="IW43" s="45"/>
      <c r="IX43" s="212"/>
      <c r="IY43" s="213"/>
      <c r="IZ43" s="9"/>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row>
    <row r="44" spans="1:507" ht="15.6" customHeight="1">
      <c r="A44" s="9"/>
      <c r="B44" s="140"/>
      <c r="C44" s="16"/>
      <c r="D44" s="13" t="str">
        <f>IF(COUNTIF(祝日一覧!$E$2:$E$142,C44),"○",IF(G44&lt;&gt;"","○",""))</f>
        <v/>
      </c>
      <c r="E44" s="27"/>
      <c r="F44" s="47" t="str">
        <f t="shared" si="40"/>
        <v/>
      </c>
      <c r="G44" s="47"/>
      <c r="H44" s="189"/>
      <c r="I44" s="190"/>
      <c r="J44" s="45"/>
      <c r="K44" s="186"/>
      <c r="L44" s="187"/>
      <c r="M44" s="9"/>
      <c r="N44" s="9"/>
      <c r="O44" s="140"/>
      <c r="P44" s="16"/>
      <c r="Q44" s="13" t="str">
        <f>IF(COUNTIF(祝日一覧!$E$2:$E$142,P44),"○",IF(T44&lt;&gt;"","○",""))</f>
        <v/>
      </c>
      <c r="R44" s="27"/>
      <c r="S44" s="47" t="str">
        <f t="shared" si="41"/>
        <v/>
      </c>
      <c r="T44" s="47"/>
      <c r="U44" s="189"/>
      <c r="V44" s="190"/>
      <c r="W44" s="45"/>
      <c r="X44" s="186"/>
      <c r="Y44" s="187"/>
      <c r="Z44" s="9"/>
      <c r="AA44" s="9"/>
      <c r="AB44" s="140"/>
      <c r="AC44" s="16"/>
      <c r="AD44" s="13" t="str">
        <f>IF(COUNTIF(祝日一覧!$E$2:$E$142,AC44),"○",IF(AG44&lt;&gt;"","○",""))</f>
        <v/>
      </c>
      <c r="AE44" s="27"/>
      <c r="AF44" s="47" t="str">
        <f t="shared" si="42"/>
        <v/>
      </c>
      <c r="AG44" s="47"/>
      <c r="AH44" s="189"/>
      <c r="AI44" s="190"/>
      <c r="AJ44" s="45"/>
      <c r="AK44" s="186"/>
      <c r="AL44" s="187"/>
      <c r="AM44" s="9"/>
      <c r="AN44" s="9"/>
      <c r="AO44" s="140"/>
      <c r="AP44" s="16"/>
      <c r="AQ44" s="13" t="str">
        <f>IF(COUNTIF(祝日一覧!$E$2:$E$142,AP44),"○",IF(AT44&lt;&gt;"","○",""))</f>
        <v/>
      </c>
      <c r="AR44" s="27"/>
      <c r="AS44" s="47" t="str">
        <f t="shared" si="43"/>
        <v/>
      </c>
      <c r="AT44" s="47"/>
      <c r="AU44" s="189"/>
      <c r="AV44" s="190"/>
      <c r="AW44" s="45"/>
      <c r="AX44" s="186"/>
      <c r="AY44" s="187"/>
      <c r="AZ44" s="9"/>
      <c r="BA44" s="9"/>
      <c r="BB44" s="140"/>
      <c r="BC44" s="16"/>
      <c r="BD44" s="13" t="str">
        <f>IF(COUNTIF(祝日一覧!$E$2:$E$142,BC44),"○",IF(BG44&lt;&gt;"","○",""))</f>
        <v/>
      </c>
      <c r="BE44" s="27"/>
      <c r="BF44" s="47" t="str">
        <f t="shared" si="44"/>
        <v/>
      </c>
      <c r="BG44" s="47"/>
      <c r="BH44" s="189"/>
      <c r="BI44" s="190"/>
      <c r="BJ44" s="45"/>
      <c r="BK44" s="186"/>
      <c r="BL44" s="187"/>
      <c r="BM44" s="9"/>
      <c r="BN44" s="9"/>
      <c r="BO44" s="15" t="str">
        <f t="shared" si="0"/>
        <v/>
      </c>
      <c r="BP44" s="16" t="str">
        <f>IF(BP43="","",IF(BP43=【別紙３】!$G$36,"",IF(MONTH(BP43)=MONTH(BP43+1),BP43+1,"")))</f>
        <v/>
      </c>
      <c r="BQ44" s="13" t="str">
        <f>IF(COUNTIF(祝日一覧!$E$2:$E$142,BP44),"○",IF(BT44&lt;&gt;"","○",""))</f>
        <v/>
      </c>
      <c r="BR44" s="27"/>
      <c r="BS44" s="47" t="str">
        <f t="shared" si="45"/>
        <v/>
      </c>
      <c r="BT44" s="47"/>
      <c r="BU44" s="189"/>
      <c r="BV44" s="190"/>
      <c r="BW44" s="9"/>
      <c r="BY44" s="9"/>
      <c r="BZ44" s="9"/>
      <c r="CA44" s="9"/>
      <c r="CB44" s="140"/>
      <c r="CC44" s="16"/>
      <c r="CD44" s="13" t="str">
        <f>IF(COUNTIF(祝日一覧!$E$2:$E$142,CC44),"○",IF(CG44&lt;&gt;"","○",""))</f>
        <v/>
      </c>
      <c r="CE44" s="27"/>
      <c r="CF44" s="47" t="str">
        <f t="shared" si="46"/>
        <v/>
      </c>
      <c r="CG44" s="47"/>
      <c r="CH44" s="189"/>
      <c r="CI44" s="190"/>
      <c r="CJ44" s="45"/>
      <c r="CK44" s="186"/>
      <c r="CL44" s="187"/>
      <c r="CM44" s="9"/>
      <c r="CN44" s="9"/>
      <c r="CO44" s="140"/>
      <c r="CP44" s="16"/>
      <c r="CQ44" s="13" t="str">
        <f>IF(COUNTIF(祝日一覧!$E$2:$E$142,CP44),"○",IF(CT44&lt;&gt;"","○",""))</f>
        <v/>
      </c>
      <c r="CR44" s="27"/>
      <c r="CS44" s="47" t="str">
        <f t="shared" si="47"/>
        <v/>
      </c>
      <c r="CT44" s="47"/>
      <c r="CU44" s="189"/>
      <c r="CV44" s="190"/>
      <c r="CW44" s="45"/>
      <c r="CX44" s="186"/>
      <c r="CY44" s="187"/>
      <c r="CZ44" s="9"/>
      <c r="DA44" s="9"/>
      <c r="DB44" s="140"/>
      <c r="DC44" s="16"/>
      <c r="DD44" s="13" t="str">
        <f>IF(COUNTIF(祝日一覧!$E$2:$E$142,DC44),"○",IF(DG44&lt;&gt;"","○",""))</f>
        <v/>
      </c>
      <c r="DE44" s="27"/>
      <c r="DF44" s="47" t="str">
        <f t="shared" si="48"/>
        <v/>
      </c>
      <c r="DG44" s="47"/>
      <c r="DH44" s="189"/>
      <c r="DI44" s="190"/>
      <c r="DJ44" s="45"/>
      <c r="DK44" s="186"/>
      <c r="DL44" s="187"/>
      <c r="DM44" s="9"/>
      <c r="DN44" s="9"/>
      <c r="DO44" s="140"/>
      <c r="DP44" s="16"/>
      <c r="DQ44" s="13" t="str">
        <f>IF(COUNTIF(祝日一覧!$E$2:$E$142,DP44),"○",IF(DT44&lt;&gt;"","○",""))</f>
        <v/>
      </c>
      <c r="DR44" s="27"/>
      <c r="DS44" s="47" t="str">
        <f t="shared" si="49"/>
        <v/>
      </c>
      <c r="DT44" s="47"/>
      <c r="DU44" s="189"/>
      <c r="DV44" s="190"/>
      <c r="DW44" s="45"/>
      <c r="DX44" s="186"/>
      <c r="DY44" s="187"/>
      <c r="DZ44" s="9"/>
      <c r="EA44" s="9"/>
      <c r="EB44" s="140"/>
      <c r="EC44" s="16"/>
      <c r="ED44" s="13" t="str">
        <f>IF(COUNTIF(祝日一覧!$E$2:$E$142,EC44),"○",IF(EG44&lt;&gt;"","○",""))</f>
        <v/>
      </c>
      <c r="EE44" s="27"/>
      <c r="EF44" s="47" t="str">
        <f t="shared" si="50"/>
        <v/>
      </c>
      <c r="EG44" s="47"/>
      <c r="EH44" s="189"/>
      <c r="EI44" s="190"/>
      <c r="EJ44" s="45"/>
      <c r="EK44" s="186"/>
      <c r="EL44" s="187"/>
      <c r="EM44" s="9"/>
      <c r="EN44" s="9"/>
      <c r="EO44" s="140"/>
      <c r="EP44" s="16"/>
      <c r="EQ44" s="13" t="str">
        <f>IF(COUNTIF(祝日一覧!$E$2:$E$142,EP44),"○",IF(ET44&lt;&gt;"","○",""))</f>
        <v/>
      </c>
      <c r="ER44" s="27"/>
      <c r="ES44" s="47" t="str">
        <f t="shared" si="51"/>
        <v/>
      </c>
      <c r="ET44" s="47"/>
      <c r="EU44" s="189"/>
      <c r="EV44" s="190"/>
      <c r="EW44" s="45"/>
      <c r="EX44" s="186"/>
      <c r="EY44" s="187"/>
      <c r="EZ44" s="9"/>
      <c r="FA44" s="9"/>
      <c r="FB44" s="140"/>
      <c r="FC44" s="16"/>
      <c r="FD44" s="13" t="str">
        <f>IF(COUNTIF(祝日一覧!$E$2:$E$142,FC44),"○",IF(FG44&lt;&gt;"","○",""))</f>
        <v/>
      </c>
      <c r="FE44" s="27"/>
      <c r="FF44" s="47" t="str">
        <f t="shared" si="52"/>
        <v/>
      </c>
      <c r="FG44" s="47"/>
      <c r="FH44" s="189"/>
      <c r="FI44" s="190"/>
      <c r="FJ44" s="45"/>
      <c r="FK44" s="186"/>
      <c r="FL44" s="187"/>
      <c r="FM44" s="9"/>
      <c r="FN44" s="9"/>
      <c r="FO44" s="140"/>
      <c r="FP44" s="16"/>
      <c r="FQ44" s="13" t="str">
        <f>IF(COUNTIF(祝日一覧!$E$2:$E$142,FP44),"○",IF(FT44&lt;&gt;"","○",""))</f>
        <v/>
      </c>
      <c r="FR44" s="27"/>
      <c r="FS44" s="47" t="str">
        <f t="shared" si="53"/>
        <v/>
      </c>
      <c r="FT44" s="47"/>
      <c r="FU44" s="189"/>
      <c r="FV44" s="190"/>
      <c r="FW44" s="45"/>
      <c r="FX44" s="186"/>
      <c r="FY44" s="187"/>
      <c r="FZ44" s="9"/>
      <c r="GA44" s="9"/>
      <c r="GB44" s="140"/>
      <c r="GC44" s="16"/>
      <c r="GD44" s="13" t="str">
        <f>IF(COUNTIF(祝日一覧!$E$2:$E$142,GC44),"○",IF(GG44&lt;&gt;"","○",""))</f>
        <v/>
      </c>
      <c r="GE44" s="27"/>
      <c r="GF44" s="47" t="str">
        <f t="shared" si="54"/>
        <v/>
      </c>
      <c r="GG44" s="47"/>
      <c r="GH44" s="189"/>
      <c r="GI44" s="190"/>
      <c r="GJ44" s="45"/>
      <c r="GK44" s="186"/>
      <c r="GL44" s="187"/>
      <c r="GM44" s="9"/>
      <c r="GN44" s="9"/>
      <c r="GO44" s="140"/>
      <c r="GP44" s="16"/>
      <c r="GQ44" s="13" t="str">
        <f>IF(COUNTIF(祝日一覧!$E$2:$E$142,GP44),"○",IF(GT44&lt;&gt;"","○",""))</f>
        <v/>
      </c>
      <c r="GR44" s="27"/>
      <c r="GS44" s="47" t="str">
        <f t="shared" si="55"/>
        <v/>
      </c>
      <c r="GT44" s="47"/>
      <c r="GU44" s="189"/>
      <c r="GV44" s="190"/>
      <c r="GW44" s="45"/>
      <c r="GX44" s="186"/>
      <c r="GY44" s="187"/>
      <c r="GZ44" s="9"/>
      <c r="HA44" s="9"/>
      <c r="HB44" s="140" t="str">
        <f t="shared" si="1"/>
        <v/>
      </c>
      <c r="HC44" s="16" t="str">
        <f>IF(HC43="","",IF(HC43=【別紙３】!$G$36,"",IF(MONTH(HC43)=MONTH(HC43+1),HC43+1,"")))</f>
        <v/>
      </c>
      <c r="HD44" s="13" t="str">
        <f>IF(COUNTIF(祝日一覧!$E$2:$E$142,HC44),"○",IF(HG44&lt;&gt;"","○",""))</f>
        <v/>
      </c>
      <c r="HE44" s="27"/>
      <c r="HF44" s="47" t="str">
        <f t="shared" si="56"/>
        <v/>
      </c>
      <c r="HG44" s="47"/>
      <c r="HH44" s="189"/>
      <c r="HI44" s="190"/>
      <c r="HJ44" s="9"/>
      <c r="HL44" s="9"/>
      <c r="HM44" s="9"/>
      <c r="HN44" s="9"/>
      <c r="HO44" s="140"/>
      <c r="HP44" s="16"/>
      <c r="HQ44" s="13" t="str">
        <f>IF(COUNTIF(祝日一覧!$E$2:$E$142,HP44),"○",IF(HT44&lt;&gt;"","○",""))</f>
        <v/>
      </c>
      <c r="HR44" s="27"/>
      <c r="HS44" s="47" t="str">
        <f t="shared" si="57"/>
        <v/>
      </c>
      <c r="HT44" s="47"/>
      <c r="HU44" s="189"/>
      <c r="HV44" s="190"/>
      <c r="HW44" s="45"/>
      <c r="HX44" s="186"/>
      <c r="HY44" s="187"/>
      <c r="HZ44" s="9"/>
      <c r="IA44" s="9"/>
      <c r="IB44" s="140"/>
      <c r="IC44" s="16"/>
      <c r="ID44" s="13" t="str">
        <f>IF(COUNTIF(祝日一覧!$E$2:$E$142,IC44),"○",IF(IG44&lt;&gt;"","○",""))</f>
        <v/>
      </c>
      <c r="IE44" s="27"/>
      <c r="IF44" s="47" t="str">
        <f t="shared" si="58"/>
        <v/>
      </c>
      <c r="IG44" s="47"/>
      <c r="IH44" s="189"/>
      <c r="II44" s="190"/>
      <c r="IJ44" s="45"/>
      <c r="IK44" s="186"/>
      <c r="IL44" s="187"/>
      <c r="IM44" s="9"/>
      <c r="IN44" s="9"/>
      <c r="IO44" s="140"/>
      <c r="IP44" s="16"/>
      <c r="IQ44" s="13" t="str">
        <f>IF(COUNTIF(祝日一覧!$E$2:$E$142,IP44),"○",IF(IT44&lt;&gt;"","○",""))</f>
        <v/>
      </c>
      <c r="IR44" s="27"/>
      <c r="IS44" s="47" t="str">
        <f t="shared" si="59"/>
        <v/>
      </c>
      <c r="IT44" s="47"/>
      <c r="IU44" s="189"/>
      <c r="IV44" s="190"/>
      <c r="IW44" s="45"/>
      <c r="IX44" s="186"/>
      <c r="IY44" s="187"/>
      <c r="IZ44" s="9"/>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row>
    <row r="45" spans="1:507" ht="15.6" customHeight="1">
      <c r="A45" s="9"/>
      <c r="B45" s="140"/>
      <c r="C45" s="16"/>
      <c r="D45" s="13" t="str">
        <f>IF(COUNTIF(祝日一覧!$E$2:$E$142,C45),"○",IF(G45&lt;&gt;"","○",""))</f>
        <v/>
      </c>
      <c r="E45" s="27"/>
      <c r="F45" s="47" t="str">
        <f t="shared" si="40"/>
        <v/>
      </c>
      <c r="G45" s="47"/>
      <c r="H45" s="189"/>
      <c r="I45" s="190"/>
      <c r="J45" s="45"/>
      <c r="K45" s="9" t="s">
        <v>131</v>
      </c>
      <c r="M45" s="9"/>
      <c r="N45" s="9"/>
      <c r="O45" s="140"/>
      <c r="P45" s="16"/>
      <c r="Q45" s="13" t="str">
        <f>IF(COUNTIF(祝日一覧!$E$2:$E$142,P45),"○",IF(T45&lt;&gt;"","○",""))</f>
        <v/>
      </c>
      <c r="R45" s="27"/>
      <c r="S45" s="47" t="str">
        <f t="shared" si="41"/>
        <v/>
      </c>
      <c r="T45" s="47"/>
      <c r="U45" s="189"/>
      <c r="V45" s="190"/>
      <c r="W45" s="45"/>
      <c r="X45" s="9" t="s">
        <v>131</v>
      </c>
      <c r="Z45" s="9"/>
      <c r="AA45" s="9"/>
      <c r="AB45" s="140"/>
      <c r="AC45" s="16"/>
      <c r="AD45" s="13" t="str">
        <f>IF(COUNTIF(祝日一覧!$E$2:$E$142,AC45),"○",IF(AG45&lt;&gt;"","○",""))</f>
        <v/>
      </c>
      <c r="AE45" s="27"/>
      <c r="AF45" s="47" t="str">
        <f t="shared" si="42"/>
        <v/>
      </c>
      <c r="AG45" s="47"/>
      <c r="AH45" s="189"/>
      <c r="AI45" s="190"/>
      <c r="AJ45" s="45"/>
      <c r="AK45" s="9" t="s">
        <v>131</v>
      </c>
      <c r="AL45" s="9"/>
      <c r="AM45" s="9"/>
      <c r="AN45" s="9"/>
      <c r="AO45" s="140"/>
      <c r="AP45" s="16"/>
      <c r="AQ45" s="13" t="str">
        <f>IF(COUNTIF(祝日一覧!$E$2:$E$142,AP45),"○",IF(AT45&lt;&gt;"","○",""))</f>
        <v/>
      </c>
      <c r="AR45" s="27"/>
      <c r="AS45" s="47" t="str">
        <f t="shared" si="43"/>
        <v/>
      </c>
      <c r="AT45" s="47"/>
      <c r="AU45" s="189"/>
      <c r="AV45" s="190"/>
      <c r="AW45" s="45"/>
      <c r="AX45" s="9" t="s">
        <v>131</v>
      </c>
      <c r="AY45" s="9"/>
      <c r="AZ45" s="9"/>
      <c r="BA45" s="9"/>
      <c r="BB45" s="140"/>
      <c r="BC45" s="16"/>
      <c r="BD45" s="13" t="str">
        <f>IF(COUNTIF(祝日一覧!$E$2:$E$142,BC45),"○",IF(BG45&lt;&gt;"","○",""))</f>
        <v/>
      </c>
      <c r="BE45" s="27"/>
      <c r="BF45" s="47" t="str">
        <f t="shared" si="44"/>
        <v/>
      </c>
      <c r="BG45" s="47"/>
      <c r="BH45" s="189"/>
      <c r="BI45" s="190"/>
      <c r="BJ45" s="45"/>
      <c r="BK45" s="9" t="s">
        <v>131</v>
      </c>
      <c r="BL45" s="9"/>
      <c r="BM45" s="9"/>
      <c r="BN45" s="9"/>
      <c r="BO45" s="15" t="str">
        <f t="shared" si="0"/>
        <v/>
      </c>
      <c r="BP45" s="16" t="str">
        <f>IF(BP44="","",IF(BP44=【別紙３】!$G$36,"",IF(MONTH(BP44)=MONTH(BP44+1),BP44+1,"")))</f>
        <v/>
      </c>
      <c r="BQ45" s="13" t="str">
        <f>IF(COUNTIF(祝日一覧!$E$2:$E$142,BP45),"○",IF(BT45&lt;&gt;"","○",""))</f>
        <v/>
      </c>
      <c r="BR45" s="27"/>
      <c r="BS45" s="47" t="str">
        <f t="shared" si="45"/>
        <v/>
      </c>
      <c r="BT45" s="47"/>
      <c r="BU45" s="189"/>
      <c r="BV45" s="190"/>
      <c r="BW45" s="9"/>
      <c r="BY45" s="9"/>
      <c r="BZ45" s="9"/>
      <c r="CA45" s="9"/>
      <c r="CB45" s="140"/>
      <c r="CC45" s="16"/>
      <c r="CD45" s="13" t="str">
        <f>IF(COUNTIF(祝日一覧!$E$2:$E$142,CC45),"○",IF(CG45&lt;&gt;"","○",""))</f>
        <v/>
      </c>
      <c r="CE45" s="27"/>
      <c r="CF45" s="47" t="str">
        <f t="shared" si="46"/>
        <v/>
      </c>
      <c r="CG45" s="47"/>
      <c r="CH45" s="189"/>
      <c r="CI45" s="190"/>
      <c r="CJ45" s="45"/>
      <c r="CK45" s="9" t="s">
        <v>131</v>
      </c>
      <c r="CL45" s="9"/>
      <c r="CM45" s="9"/>
      <c r="CN45" s="9"/>
      <c r="CO45" s="140"/>
      <c r="CP45" s="16"/>
      <c r="CQ45" s="13" t="str">
        <f>IF(COUNTIF(祝日一覧!$E$2:$E$142,CP45),"○",IF(CT45&lt;&gt;"","○",""))</f>
        <v/>
      </c>
      <c r="CR45" s="27"/>
      <c r="CS45" s="47" t="str">
        <f t="shared" si="47"/>
        <v/>
      </c>
      <c r="CT45" s="47"/>
      <c r="CU45" s="189"/>
      <c r="CV45" s="190"/>
      <c r="CW45" s="45"/>
      <c r="CX45" s="9" t="s">
        <v>131</v>
      </c>
      <c r="CY45" s="9"/>
      <c r="CZ45" s="9"/>
      <c r="DA45" s="9"/>
      <c r="DB45" s="140"/>
      <c r="DC45" s="16"/>
      <c r="DD45" s="13" t="str">
        <f>IF(COUNTIF(祝日一覧!$E$2:$E$142,DC45),"○",IF(DG45&lt;&gt;"","○",""))</f>
        <v/>
      </c>
      <c r="DE45" s="27"/>
      <c r="DF45" s="47" t="str">
        <f t="shared" si="48"/>
        <v/>
      </c>
      <c r="DG45" s="47"/>
      <c r="DH45" s="189"/>
      <c r="DI45" s="190"/>
      <c r="DJ45" s="45"/>
      <c r="DK45" s="9" t="s">
        <v>131</v>
      </c>
      <c r="DL45" s="9"/>
      <c r="DM45" s="9"/>
      <c r="DN45" s="9"/>
      <c r="DO45" s="140"/>
      <c r="DP45" s="16"/>
      <c r="DQ45" s="13" t="str">
        <f>IF(COUNTIF(祝日一覧!$E$2:$E$142,DP45),"○",IF(DT45&lt;&gt;"","○",""))</f>
        <v/>
      </c>
      <c r="DR45" s="27"/>
      <c r="DS45" s="47" t="str">
        <f t="shared" si="49"/>
        <v/>
      </c>
      <c r="DT45" s="47"/>
      <c r="DU45" s="189"/>
      <c r="DV45" s="190"/>
      <c r="DW45" s="45"/>
      <c r="DX45" s="9" t="s">
        <v>131</v>
      </c>
      <c r="DY45" s="9"/>
      <c r="DZ45" s="9"/>
      <c r="EA45" s="9"/>
      <c r="EB45" s="140"/>
      <c r="EC45" s="16"/>
      <c r="ED45" s="13" t="str">
        <f>IF(COUNTIF(祝日一覧!$E$2:$E$142,EC45),"○",IF(EG45&lt;&gt;"","○",""))</f>
        <v/>
      </c>
      <c r="EE45" s="27"/>
      <c r="EF45" s="47" t="str">
        <f t="shared" si="50"/>
        <v/>
      </c>
      <c r="EG45" s="47"/>
      <c r="EH45" s="189"/>
      <c r="EI45" s="190"/>
      <c r="EJ45" s="45"/>
      <c r="EK45" s="9" t="s">
        <v>131</v>
      </c>
      <c r="EL45" s="9"/>
      <c r="EM45" s="9"/>
      <c r="EN45" s="9"/>
      <c r="EO45" s="140"/>
      <c r="EP45" s="16"/>
      <c r="EQ45" s="13" t="str">
        <f>IF(COUNTIF(祝日一覧!$E$2:$E$142,EP45),"○",IF(ET45&lt;&gt;"","○",""))</f>
        <v/>
      </c>
      <c r="ER45" s="27"/>
      <c r="ES45" s="47" t="str">
        <f t="shared" si="51"/>
        <v/>
      </c>
      <c r="ET45" s="47"/>
      <c r="EU45" s="189"/>
      <c r="EV45" s="190"/>
      <c r="EW45" s="45"/>
      <c r="EX45" s="9" t="s">
        <v>131</v>
      </c>
      <c r="EY45" s="9"/>
      <c r="EZ45" s="9"/>
      <c r="FA45" s="9"/>
      <c r="FB45" s="140"/>
      <c r="FC45" s="16"/>
      <c r="FD45" s="13" t="str">
        <f>IF(COUNTIF(祝日一覧!$E$2:$E$142,FC45),"○",IF(FG45&lt;&gt;"","○",""))</f>
        <v/>
      </c>
      <c r="FE45" s="27"/>
      <c r="FF45" s="47" t="str">
        <f t="shared" si="52"/>
        <v/>
      </c>
      <c r="FG45" s="47"/>
      <c r="FH45" s="189"/>
      <c r="FI45" s="190"/>
      <c r="FJ45" s="45"/>
      <c r="FK45" s="9" t="s">
        <v>131</v>
      </c>
      <c r="FL45" s="9"/>
      <c r="FM45" s="9"/>
      <c r="FN45" s="9"/>
      <c r="FO45" s="140"/>
      <c r="FP45" s="16"/>
      <c r="FQ45" s="13" t="str">
        <f>IF(COUNTIF(祝日一覧!$E$2:$E$142,FP45),"○",IF(FT45&lt;&gt;"","○",""))</f>
        <v/>
      </c>
      <c r="FR45" s="27"/>
      <c r="FS45" s="47" t="str">
        <f t="shared" si="53"/>
        <v/>
      </c>
      <c r="FT45" s="47"/>
      <c r="FU45" s="189"/>
      <c r="FV45" s="190"/>
      <c r="FW45" s="45"/>
      <c r="FX45" s="9" t="s">
        <v>131</v>
      </c>
      <c r="FY45" s="9"/>
      <c r="FZ45" s="9"/>
      <c r="GA45" s="9"/>
      <c r="GB45" s="140"/>
      <c r="GC45" s="16"/>
      <c r="GD45" s="13" t="str">
        <f>IF(COUNTIF(祝日一覧!$E$2:$E$142,GC45),"○",IF(GG45&lt;&gt;"","○",""))</f>
        <v/>
      </c>
      <c r="GE45" s="27"/>
      <c r="GF45" s="47" t="str">
        <f t="shared" si="54"/>
        <v/>
      </c>
      <c r="GG45" s="47"/>
      <c r="GH45" s="189"/>
      <c r="GI45" s="190"/>
      <c r="GJ45" s="45"/>
      <c r="GK45" s="9" t="s">
        <v>131</v>
      </c>
      <c r="GL45" s="9"/>
      <c r="GM45" s="9"/>
      <c r="GN45" s="9"/>
      <c r="GO45" s="140"/>
      <c r="GP45" s="16"/>
      <c r="GQ45" s="13" t="str">
        <f>IF(COUNTIF(祝日一覧!$E$2:$E$142,GP45),"○",IF(GT45&lt;&gt;"","○",""))</f>
        <v/>
      </c>
      <c r="GR45" s="27"/>
      <c r="GS45" s="47" t="str">
        <f t="shared" si="55"/>
        <v/>
      </c>
      <c r="GT45" s="47"/>
      <c r="GU45" s="189"/>
      <c r="GV45" s="190"/>
      <c r="GW45" s="45"/>
      <c r="GX45" s="9" t="s">
        <v>131</v>
      </c>
      <c r="GY45" s="9"/>
      <c r="GZ45" s="9"/>
      <c r="HA45" s="9"/>
      <c r="HB45" s="140" t="str">
        <f t="shared" si="1"/>
        <v/>
      </c>
      <c r="HC45" s="16" t="str">
        <f>IF(HC44="","",IF(HC44=【別紙３】!$G$36,"",IF(MONTH(HC44)=MONTH(HC44+1),HC44+1,"")))</f>
        <v/>
      </c>
      <c r="HD45" s="13" t="str">
        <f>IF(COUNTIF(祝日一覧!$E$2:$E$142,HC45),"○",IF(HG45&lt;&gt;"","○",""))</f>
        <v/>
      </c>
      <c r="HE45" s="27"/>
      <c r="HF45" s="47" t="str">
        <f t="shared" si="56"/>
        <v/>
      </c>
      <c r="HG45" s="47"/>
      <c r="HH45" s="189"/>
      <c r="HI45" s="190"/>
      <c r="HJ45" s="9"/>
      <c r="HL45" s="9"/>
      <c r="HM45" s="9"/>
      <c r="HN45" s="9"/>
      <c r="HO45" s="140"/>
      <c r="HP45" s="16"/>
      <c r="HQ45" s="13" t="str">
        <f>IF(COUNTIF(祝日一覧!$E$2:$E$142,HP45),"○",IF(HT45&lt;&gt;"","○",""))</f>
        <v/>
      </c>
      <c r="HR45" s="27"/>
      <c r="HS45" s="47" t="str">
        <f t="shared" si="57"/>
        <v/>
      </c>
      <c r="HT45" s="47"/>
      <c r="HU45" s="189"/>
      <c r="HV45" s="190"/>
      <c r="HW45" s="45"/>
      <c r="HX45" s="9" t="s">
        <v>131</v>
      </c>
      <c r="HY45" s="9"/>
      <c r="HZ45" s="9"/>
      <c r="IA45" s="9"/>
      <c r="IB45" s="140"/>
      <c r="IC45" s="16"/>
      <c r="ID45" s="13" t="str">
        <f>IF(COUNTIF(祝日一覧!$E$2:$E$142,IC45),"○",IF(IG45&lt;&gt;"","○",""))</f>
        <v/>
      </c>
      <c r="IE45" s="27"/>
      <c r="IF45" s="47" t="str">
        <f t="shared" si="58"/>
        <v/>
      </c>
      <c r="IG45" s="47"/>
      <c r="IH45" s="189"/>
      <c r="II45" s="190"/>
      <c r="IJ45" s="45"/>
      <c r="IK45" s="9" t="s">
        <v>131</v>
      </c>
      <c r="IL45" s="9"/>
      <c r="IM45" s="9"/>
      <c r="IN45" s="9"/>
      <c r="IO45" s="140"/>
      <c r="IP45" s="16"/>
      <c r="IQ45" s="13" t="str">
        <f>IF(COUNTIF(祝日一覧!$E$2:$E$142,IP45),"○",IF(IT45&lt;&gt;"","○",""))</f>
        <v/>
      </c>
      <c r="IR45" s="27"/>
      <c r="IS45" s="47" t="str">
        <f t="shared" si="59"/>
        <v/>
      </c>
      <c r="IT45" s="47"/>
      <c r="IU45" s="189"/>
      <c r="IV45" s="190"/>
      <c r="IW45" s="45"/>
      <c r="IX45" s="9" t="s">
        <v>131</v>
      </c>
      <c r="IY45" s="9"/>
      <c r="IZ45" s="9"/>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row>
    <row r="46" spans="1:507" ht="15.6" customHeight="1">
      <c r="A46" s="9"/>
      <c r="B46" s="140"/>
      <c r="C46" s="16"/>
      <c r="D46" s="13" t="str">
        <f>IF(COUNTIF(祝日一覧!$E$2:$E$142,C46),"○",IF(G46&lt;&gt;"","○",""))</f>
        <v/>
      </c>
      <c r="E46" s="27"/>
      <c r="F46" s="47" t="str">
        <f t="shared" si="40"/>
        <v/>
      </c>
      <c r="G46" s="47"/>
      <c r="H46" s="189"/>
      <c r="I46" s="190"/>
      <c r="J46" s="45"/>
      <c r="K46" s="9" t="s">
        <v>132</v>
      </c>
      <c r="M46" s="9"/>
      <c r="N46" s="9"/>
      <c r="O46" s="140"/>
      <c r="P46" s="16"/>
      <c r="Q46" s="13" t="str">
        <f>IF(COUNTIF(祝日一覧!$E$2:$E$142,P46),"○",IF(T46&lt;&gt;"","○",""))</f>
        <v/>
      </c>
      <c r="R46" s="27"/>
      <c r="S46" s="47" t="str">
        <f t="shared" si="41"/>
        <v/>
      </c>
      <c r="T46" s="47"/>
      <c r="U46" s="189"/>
      <c r="V46" s="190"/>
      <c r="W46" s="45"/>
      <c r="X46" s="9" t="s">
        <v>132</v>
      </c>
      <c r="Z46" s="9"/>
      <c r="AA46" s="9"/>
      <c r="AB46" s="140"/>
      <c r="AC46" s="16"/>
      <c r="AD46" s="13" t="str">
        <f>IF(COUNTIF(祝日一覧!$E$2:$E$142,AC46),"○",IF(AG46&lt;&gt;"","○",""))</f>
        <v/>
      </c>
      <c r="AE46" s="27"/>
      <c r="AF46" s="47" t="str">
        <f t="shared" si="42"/>
        <v/>
      </c>
      <c r="AG46" s="47"/>
      <c r="AH46" s="189"/>
      <c r="AI46" s="190"/>
      <c r="AJ46" s="45"/>
      <c r="AK46" s="9" t="s">
        <v>132</v>
      </c>
      <c r="AL46" s="9"/>
      <c r="AM46" s="9"/>
      <c r="AN46" s="9"/>
      <c r="AO46" s="140"/>
      <c r="AP46" s="16"/>
      <c r="AQ46" s="13" t="str">
        <f>IF(COUNTIF(祝日一覧!$E$2:$E$142,AP46),"○",IF(AT46&lt;&gt;"","○",""))</f>
        <v/>
      </c>
      <c r="AR46" s="27"/>
      <c r="AS46" s="47" t="str">
        <f t="shared" si="43"/>
        <v/>
      </c>
      <c r="AT46" s="47"/>
      <c r="AU46" s="189"/>
      <c r="AV46" s="190"/>
      <c r="AW46" s="45"/>
      <c r="AX46" s="9" t="s">
        <v>132</v>
      </c>
      <c r="AY46" s="9"/>
      <c r="AZ46" s="9"/>
      <c r="BA46" s="9"/>
      <c r="BB46" s="140"/>
      <c r="BC46" s="16"/>
      <c r="BD46" s="13" t="str">
        <f>IF(COUNTIF(祝日一覧!$E$2:$E$142,BC46),"○",IF(BG46&lt;&gt;"","○",""))</f>
        <v/>
      </c>
      <c r="BE46" s="27"/>
      <c r="BF46" s="47" t="str">
        <f t="shared" si="44"/>
        <v/>
      </c>
      <c r="BG46" s="47"/>
      <c r="BH46" s="189"/>
      <c r="BI46" s="190"/>
      <c r="BJ46" s="45"/>
      <c r="BK46" s="9" t="s">
        <v>132</v>
      </c>
      <c r="BL46" s="9"/>
      <c r="BM46" s="9"/>
      <c r="BN46" s="9"/>
      <c r="BO46" s="15" t="str">
        <f t="shared" si="0"/>
        <v/>
      </c>
      <c r="BP46" s="16" t="str">
        <f>IF(BP45="","",IF(BP45=【別紙３】!$G$36,"",IF(MONTH(BP45)=MONTH(BP45+1),BP45+1,"")))</f>
        <v/>
      </c>
      <c r="BQ46" s="13" t="str">
        <f>IF(COUNTIF(祝日一覧!$E$2:$E$142,BP46),"○",IF(BT46&lt;&gt;"","○",""))</f>
        <v/>
      </c>
      <c r="BR46" s="27"/>
      <c r="BS46" s="47" t="str">
        <f t="shared" si="45"/>
        <v/>
      </c>
      <c r="BT46" s="47"/>
      <c r="BU46" s="189"/>
      <c r="BV46" s="190"/>
      <c r="BW46" s="9"/>
      <c r="BY46" s="9"/>
      <c r="BZ46" s="9"/>
      <c r="CA46" s="9"/>
      <c r="CB46" s="140"/>
      <c r="CC46" s="16"/>
      <c r="CD46" s="13" t="str">
        <f>IF(COUNTIF(祝日一覧!$E$2:$E$142,CC46),"○",IF(CG46&lt;&gt;"","○",""))</f>
        <v/>
      </c>
      <c r="CE46" s="27"/>
      <c r="CF46" s="47" t="str">
        <f t="shared" si="46"/>
        <v/>
      </c>
      <c r="CG46" s="47"/>
      <c r="CH46" s="189"/>
      <c r="CI46" s="190"/>
      <c r="CJ46" s="45"/>
      <c r="CK46" s="9" t="s">
        <v>132</v>
      </c>
      <c r="CL46" s="9"/>
      <c r="CM46" s="9"/>
      <c r="CN46" s="9"/>
      <c r="CO46" s="140"/>
      <c r="CP46" s="16"/>
      <c r="CQ46" s="13" t="str">
        <f>IF(COUNTIF(祝日一覧!$E$2:$E$142,CP46),"○",IF(CT46&lt;&gt;"","○",""))</f>
        <v/>
      </c>
      <c r="CR46" s="27"/>
      <c r="CS46" s="47" t="str">
        <f t="shared" si="47"/>
        <v/>
      </c>
      <c r="CT46" s="47"/>
      <c r="CU46" s="189"/>
      <c r="CV46" s="190"/>
      <c r="CW46" s="45"/>
      <c r="CX46" s="9" t="s">
        <v>132</v>
      </c>
      <c r="CY46" s="9"/>
      <c r="CZ46" s="9"/>
      <c r="DA46" s="9"/>
      <c r="DB46" s="140"/>
      <c r="DC46" s="16"/>
      <c r="DD46" s="13" t="str">
        <f>IF(COUNTIF(祝日一覧!$E$2:$E$142,DC46),"○",IF(DG46&lt;&gt;"","○",""))</f>
        <v/>
      </c>
      <c r="DE46" s="27"/>
      <c r="DF46" s="47" t="str">
        <f t="shared" si="48"/>
        <v/>
      </c>
      <c r="DG46" s="47"/>
      <c r="DH46" s="189"/>
      <c r="DI46" s="190"/>
      <c r="DJ46" s="45"/>
      <c r="DK46" s="9" t="s">
        <v>132</v>
      </c>
      <c r="DL46" s="9"/>
      <c r="DM46" s="9"/>
      <c r="DN46" s="9"/>
      <c r="DO46" s="140"/>
      <c r="DP46" s="16"/>
      <c r="DQ46" s="13" t="str">
        <f>IF(COUNTIF(祝日一覧!$E$2:$E$142,DP46),"○",IF(DT46&lt;&gt;"","○",""))</f>
        <v/>
      </c>
      <c r="DR46" s="27"/>
      <c r="DS46" s="47" t="str">
        <f t="shared" si="49"/>
        <v/>
      </c>
      <c r="DT46" s="47"/>
      <c r="DU46" s="189"/>
      <c r="DV46" s="190"/>
      <c r="DW46" s="45"/>
      <c r="DX46" s="9" t="s">
        <v>132</v>
      </c>
      <c r="DY46" s="9"/>
      <c r="DZ46" s="9"/>
      <c r="EA46" s="9"/>
      <c r="EB46" s="140"/>
      <c r="EC46" s="16"/>
      <c r="ED46" s="13" t="str">
        <f>IF(COUNTIF(祝日一覧!$E$2:$E$142,EC46),"○",IF(EG46&lt;&gt;"","○",""))</f>
        <v/>
      </c>
      <c r="EE46" s="27"/>
      <c r="EF46" s="47" t="str">
        <f t="shared" si="50"/>
        <v/>
      </c>
      <c r="EG46" s="47"/>
      <c r="EH46" s="189"/>
      <c r="EI46" s="190"/>
      <c r="EJ46" s="45"/>
      <c r="EK46" s="9" t="s">
        <v>132</v>
      </c>
      <c r="EL46" s="9"/>
      <c r="EM46" s="9"/>
      <c r="EN46" s="9"/>
      <c r="EO46" s="140"/>
      <c r="EP46" s="16"/>
      <c r="EQ46" s="13" t="str">
        <f>IF(COUNTIF(祝日一覧!$E$2:$E$142,EP46),"○",IF(ET46&lt;&gt;"","○",""))</f>
        <v/>
      </c>
      <c r="ER46" s="27"/>
      <c r="ES46" s="47" t="str">
        <f t="shared" si="51"/>
        <v/>
      </c>
      <c r="ET46" s="47"/>
      <c r="EU46" s="189"/>
      <c r="EV46" s="190"/>
      <c r="EW46" s="45"/>
      <c r="EX46" s="9" t="s">
        <v>132</v>
      </c>
      <c r="EY46" s="9"/>
      <c r="EZ46" s="9"/>
      <c r="FA46" s="9"/>
      <c r="FB46" s="140"/>
      <c r="FC46" s="16"/>
      <c r="FD46" s="13" t="str">
        <f>IF(COUNTIF(祝日一覧!$E$2:$E$142,FC46),"○",IF(FG46&lt;&gt;"","○",""))</f>
        <v/>
      </c>
      <c r="FE46" s="27"/>
      <c r="FF46" s="47" t="str">
        <f t="shared" si="52"/>
        <v/>
      </c>
      <c r="FG46" s="47"/>
      <c r="FH46" s="189"/>
      <c r="FI46" s="190"/>
      <c r="FJ46" s="45"/>
      <c r="FK46" s="9" t="s">
        <v>132</v>
      </c>
      <c r="FL46" s="9"/>
      <c r="FM46" s="9"/>
      <c r="FN46" s="9"/>
      <c r="FO46" s="140"/>
      <c r="FP46" s="16"/>
      <c r="FQ46" s="13" t="str">
        <f>IF(COUNTIF(祝日一覧!$E$2:$E$142,FP46),"○",IF(FT46&lt;&gt;"","○",""))</f>
        <v/>
      </c>
      <c r="FR46" s="27"/>
      <c r="FS46" s="47" t="str">
        <f t="shared" si="53"/>
        <v/>
      </c>
      <c r="FT46" s="47"/>
      <c r="FU46" s="189"/>
      <c r="FV46" s="190"/>
      <c r="FW46" s="45"/>
      <c r="FX46" s="9" t="s">
        <v>132</v>
      </c>
      <c r="FY46" s="9"/>
      <c r="FZ46" s="9"/>
      <c r="GA46" s="9"/>
      <c r="GB46" s="140"/>
      <c r="GC46" s="16"/>
      <c r="GD46" s="13" t="str">
        <f>IF(COUNTIF(祝日一覧!$E$2:$E$142,GC46),"○",IF(GG46&lt;&gt;"","○",""))</f>
        <v/>
      </c>
      <c r="GE46" s="27"/>
      <c r="GF46" s="47" t="str">
        <f t="shared" si="54"/>
        <v/>
      </c>
      <c r="GG46" s="47"/>
      <c r="GH46" s="189"/>
      <c r="GI46" s="190"/>
      <c r="GJ46" s="45"/>
      <c r="GK46" s="9" t="s">
        <v>132</v>
      </c>
      <c r="GL46" s="9"/>
      <c r="GM46" s="9"/>
      <c r="GN46" s="9"/>
      <c r="GO46" s="140"/>
      <c r="GP46" s="16"/>
      <c r="GQ46" s="13" t="str">
        <f>IF(COUNTIF(祝日一覧!$E$2:$E$142,GP46),"○",IF(GT46&lt;&gt;"","○",""))</f>
        <v/>
      </c>
      <c r="GR46" s="27"/>
      <c r="GS46" s="47" t="str">
        <f t="shared" si="55"/>
        <v/>
      </c>
      <c r="GT46" s="47"/>
      <c r="GU46" s="189"/>
      <c r="GV46" s="190"/>
      <c r="GW46" s="45"/>
      <c r="GX46" s="9" t="s">
        <v>132</v>
      </c>
      <c r="GY46" s="9"/>
      <c r="GZ46" s="9"/>
      <c r="HA46" s="9"/>
      <c r="HB46" s="140" t="str">
        <f t="shared" si="1"/>
        <v/>
      </c>
      <c r="HC46" s="16" t="str">
        <f>IF(HC45="","",IF(HC45=【別紙３】!$G$36,"",IF(MONTH(HC45)=MONTH(HC45+1),HC45+1,"")))</f>
        <v/>
      </c>
      <c r="HD46" s="13" t="str">
        <f>IF(COUNTIF(祝日一覧!$E$2:$E$142,HC46),"○",IF(HG46&lt;&gt;"","○",""))</f>
        <v/>
      </c>
      <c r="HE46" s="27"/>
      <c r="HF46" s="47" t="str">
        <f t="shared" si="56"/>
        <v/>
      </c>
      <c r="HG46" s="47"/>
      <c r="HH46" s="189"/>
      <c r="HI46" s="190"/>
      <c r="HJ46" s="9"/>
      <c r="HL46" s="9"/>
      <c r="HM46" s="9"/>
      <c r="HN46" s="9"/>
      <c r="HO46" s="140"/>
      <c r="HP46" s="16"/>
      <c r="HQ46" s="13" t="str">
        <f>IF(COUNTIF(祝日一覧!$E$2:$E$142,HP46),"○",IF(HT46&lt;&gt;"","○",""))</f>
        <v/>
      </c>
      <c r="HR46" s="27"/>
      <c r="HS46" s="47" t="str">
        <f t="shared" si="57"/>
        <v/>
      </c>
      <c r="HT46" s="47"/>
      <c r="HU46" s="189"/>
      <c r="HV46" s="190"/>
      <c r="HW46" s="45"/>
      <c r="HX46" s="9" t="s">
        <v>132</v>
      </c>
      <c r="HY46" s="9"/>
      <c r="HZ46" s="9"/>
      <c r="IA46" s="9"/>
      <c r="IB46" s="140"/>
      <c r="IC46" s="16"/>
      <c r="ID46" s="13" t="str">
        <f>IF(COUNTIF(祝日一覧!$E$2:$E$142,IC46),"○",IF(IG46&lt;&gt;"","○",""))</f>
        <v/>
      </c>
      <c r="IE46" s="27"/>
      <c r="IF46" s="47" t="str">
        <f t="shared" si="58"/>
        <v/>
      </c>
      <c r="IG46" s="47"/>
      <c r="IH46" s="189"/>
      <c r="II46" s="190"/>
      <c r="IJ46" s="45"/>
      <c r="IK46" s="9" t="s">
        <v>132</v>
      </c>
      <c r="IL46" s="9"/>
      <c r="IM46" s="9"/>
      <c r="IN46" s="9"/>
      <c r="IO46" s="140"/>
      <c r="IP46" s="16"/>
      <c r="IQ46" s="13" t="str">
        <f>IF(COUNTIF(祝日一覧!$E$2:$E$142,IP46),"○",IF(IT46&lt;&gt;"","○",""))</f>
        <v/>
      </c>
      <c r="IR46" s="27"/>
      <c r="IS46" s="47" t="str">
        <f t="shared" si="59"/>
        <v/>
      </c>
      <c r="IT46" s="47"/>
      <c r="IU46" s="189"/>
      <c r="IV46" s="190"/>
      <c r="IW46" s="45"/>
      <c r="IX46" s="9" t="s">
        <v>132</v>
      </c>
      <c r="IY46" s="9"/>
      <c r="IZ46" s="9"/>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row>
    <row r="47" spans="1:507" ht="15.6" customHeight="1">
      <c r="A47" s="9"/>
      <c r="B47" s="20"/>
      <c r="C47" s="21"/>
      <c r="D47" s="39" t="str">
        <f>IF(COUNTIF(祝日一覧!$E$2:$E$142,C47),"○",IF(G47&lt;&gt;"","○",""))</f>
        <v/>
      </c>
      <c r="E47" s="28"/>
      <c r="F47" s="48" t="str">
        <f t="shared" si="40"/>
        <v/>
      </c>
      <c r="G47" s="48"/>
      <c r="H47" s="182"/>
      <c r="I47" s="183"/>
      <c r="J47" s="45"/>
      <c r="K47" s="130" t="s">
        <v>133</v>
      </c>
      <c r="L47" s="129"/>
      <c r="M47" s="9"/>
      <c r="N47" s="9"/>
      <c r="O47" s="20"/>
      <c r="P47" s="21"/>
      <c r="Q47" s="39" t="str">
        <f>IF(COUNTIF(祝日一覧!$E$2:$E$142,P47),"○",IF(T47&lt;&gt;"","○",""))</f>
        <v/>
      </c>
      <c r="R47" s="28"/>
      <c r="S47" s="48" t="str">
        <f t="shared" si="41"/>
        <v/>
      </c>
      <c r="T47" s="48"/>
      <c r="U47" s="182"/>
      <c r="V47" s="183"/>
      <c r="W47" s="45"/>
      <c r="X47" s="130" t="s">
        <v>133</v>
      </c>
      <c r="Y47" s="129"/>
      <c r="Z47" s="9"/>
      <c r="AA47" s="9"/>
      <c r="AB47" s="20"/>
      <c r="AC47" s="21"/>
      <c r="AD47" s="39" t="str">
        <f>IF(COUNTIF(祝日一覧!$E$2:$E$142,AC47),"○",IF(AG47&lt;&gt;"","○",""))</f>
        <v/>
      </c>
      <c r="AE47" s="28"/>
      <c r="AF47" s="48" t="str">
        <f t="shared" si="42"/>
        <v/>
      </c>
      <c r="AG47" s="48"/>
      <c r="AH47" s="182"/>
      <c r="AI47" s="183"/>
      <c r="AJ47" s="45"/>
      <c r="AK47" s="130" t="s">
        <v>133</v>
      </c>
      <c r="AL47" s="129"/>
      <c r="AM47" s="9"/>
      <c r="AN47" s="9"/>
      <c r="AO47" s="20"/>
      <c r="AP47" s="21"/>
      <c r="AQ47" s="39" t="str">
        <f>IF(COUNTIF(祝日一覧!$E$2:$E$142,AP47),"○",IF(AT47&lt;&gt;"","○",""))</f>
        <v/>
      </c>
      <c r="AR47" s="28"/>
      <c r="AS47" s="48" t="str">
        <f t="shared" si="43"/>
        <v/>
      </c>
      <c r="AT47" s="48"/>
      <c r="AU47" s="182"/>
      <c r="AV47" s="183"/>
      <c r="AW47" s="45"/>
      <c r="AX47" s="130" t="s">
        <v>133</v>
      </c>
      <c r="AY47" s="129"/>
      <c r="AZ47" s="9"/>
      <c r="BA47" s="9"/>
      <c r="BB47" s="20"/>
      <c r="BC47" s="21"/>
      <c r="BD47" s="39" t="str">
        <f>IF(COUNTIF(祝日一覧!$E$2:$E$142,BC47),"○",IF(BG47&lt;&gt;"","○",""))</f>
        <v/>
      </c>
      <c r="BE47" s="28"/>
      <c r="BF47" s="48" t="str">
        <f t="shared" si="44"/>
        <v/>
      </c>
      <c r="BG47" s="48"/>
      <c r="BH47" s="182"/>
      <c r="BI47" s="183"/>
      <c r="BJ47" s="45"/>
      <c r="BK47" s="130" t="s">
        <v>133</v>
      </c>
      <c r="BL47" s="129"/>
      <c r="BM47" s="9"/>
      <c r="BN47" s="9"/>
      <c r="BO47" s="20" t="str">
        <f t="shared" si="0"/>
        <v/>
      </c>
      <c r="BP47" s="21" t="str">
        <f>IF(BP46="","",IF(BP46=【別紙３】!$G$36,"",IF(MONTH(BP46)=MONTH(BP46+1),BP46+1,"")))</f>
        <v/>
      </c>
      <c r="BQ47" s="39" t="str">
        <f>IF(COUNTIF(祝日一覧!$E$2:$E$142,BP47),"○",IF(BT47&lt;&gt;"","○",""))</f>
        <v/>
      </c>
      <c r="BR47" s="28"/>
      <c r="BS47" s="48" t="str">
        <f t="shared" si="45"/>
        <v/>
      </c>
      <c r="BT47" s="48"/>
      <c r="BU47" s="182"/>
      <c r="BV47" s="183"/>
      <c r="BW47" s="9"/>
      <c r="BX47" s="181"/>
      <c r="BY47" s="181"/>
      <c r="BZ47" s="9"/>
      <c r="CA47" s="9"/>
      <c r="CB47" s="20"/>
      <c r="CC47" s="21"/>
      <c r="CD47" s="39" t="str">
        <f>IF(COUNTIF(祝日一覧!$E$2:$E$142,CC47),"○",IF(CG47&lt;&gt;"","○",""))</f>
        <v/>
      </c>
      <c r="CE47" s="28"/>
      <c r="CF47" s="48" t="str">
        <f t="shared" si="46"/>
        <v/>
      </c>
      <c r="CG47" s="48"/>
      <c r="CH47" s="182"/>
      <c r="CI47" s="183"/>
      <c r="CJ47" s="45"/>
      <c r="CK47" s="130" t="s">
        <v>133</v>
      </c>
      <c r="CL47" s="129"/>
      <c r="CM47" s="9"/>
      <c r="CN47" s="9"/>
      <c r="CO47" s="20"/>
      <c r="CP47" s="21"/>
      <c r="CQ47" s="39" t="str">
        <f>IF(COUNTIF(祝日一覧!$E$2:$E$142,CP47),"○",IF(CT47&lt;&gt;"","○",""))</f>
        <v/>
      </c>
      <c r="CR47" s="28"/>
      <c r="CS47" s="48" t="str">
        <f t="shared" si="47"/>
        <v/>
      </c>
      <c r="CT47" s="48"/>
      <c r="CU47" s="182"/>
      <c r="CV47" s="183"/>
      <c r="CW47" s="45"/>
      <c r="CX47" s="130" t="s">
        <v>133</v>
      </c>
      <c r="CY47" s="129"/>
      <c r="CZ47" s="9"/>
      <c r="DA47" s="9"/>
      <c r="DB47" s="20"/>
      <c r="DC47" s="21"/>
      <c r="DD47" s="39" t="str">
        <f>IF(COUNTIF(祝日一覧!$E$2:$E$142,DC47),"○",IF(DG47&lt;&gt;"","○",""))</f>
        <v/>
      </c>
      <c r="DE47" s="28"/>
      <c r="DF47" s="48" t="str">
        <f t="shared" si="48"/>
        <v/>
      </c>
      <c r="DG47" s="48"/>
      <c r="DH47" s="182"/>
      <c r="DI47" s="183"/>
      <c r="DJ47" s="45"/>
      <c r="DK47" s="130" t="s">
        <v>133</v>
      </c>
      <c r="DL47" s="129"/>
      <c r="DM47" s="9"/>
      <c r="DN47" s="9"/>
      <c r="DO47" s="20"/>
      <c r="DP47" s="21"/>
      <c r="DQ47" s="39" t="str">
        <f>IF(COUNTIF(祝日一覧!$E$2:$E$142,DP47),"○",IF(DT47&lt;&gt;"","○",""))</f>
        <v/>
      </c>
      <c r="DR47" s="28"/>
      <c r="DS47" s="48" t="str">
        <f t="shared" si="49"/>
        <v/>
      </c>
      <c r="DT47" s="48"/>
      <c r="DU47" s="182"/>
      <c r="DV47" s="183"/>
      <c r="DW47" s="45"/>
      <c r="DX47" s="130" t="s">
        <v>133</v>
      </c>
      <c r="DY47" s="129"/>
      <c r="DZ47" s="9"/>
      <c r="EA47" s="9"/>
      <c r="EB47" s="20"/>
      <c r="EC47" s="21"/>
      <c r="ED47" s="39" t="str">
        <f>IF(COUNTIF(祝日一覧!$E$2:$E$142,EC47),"○",IF(EG47&lt;&gt;"","○",""))</f>
        <v/>
      </c>
      <c r="EE47" s="28"/>
      <c r="EF47" s="48" t="str">
        <f t="shared" si="50"/>
        <v/>
      </c>
      <c r="EG47" s="48"/>
      <c r="EH47" s="182"/>
      <c r="EI47" s="183"/>
      <c r="EJ47" s="45"/>
      <c r="EK47" s="130" t="s">
        <v>133</v>
      </c>
      <c r="EL47" s="129"/>
      <c r="EM47" s="9"/>
      <c r="EN47" s="9"/>
      <c r="EO47" s="20"/>
      <c r="EP47" s="21"/>
      <c r="EQ47" s="39" t="str">
        <f>IF(COUNTIF(祝日一覧!$E$2:$E$142,EP47),"○",IF(ET47&lt;&gt;"","○",""))</f>
        <v/>
      </c>
      <c r="ER47" s="28"/>
      <c r="ES47" s="48" t="str">
        <f t="shared" si="51"/>
        <v/>
      </c>
      <c r="ET47" s="48"/>
      <c r="EU47" s="182"/>
      <c r="EV47" s="183"/>
      <c r="EW47" s="45"/>
      <c r="EX47" s="130" t="s">
        <v>133</v>
      </c>
      <c r="EY47" s="129"/>
      <c r="EZ47" s="9"/>
      <c r="FA47" s="9"/>
      <c r="FB47" s="20"/>
      <c r="FC47" s="21"/>
      <c r="FD47" s="39" t="str">
        <f>IF(COUNTIF(祝日一覧!$E$2:$E$142,FC47),"○",IF(FG47&lt;&gt;"","○",""))</f>
        <v/>
      </c>
      <c r="FE47" s="28"/>
      <c r="FF47" s="48" t="str">
        <f t="shared" si="52"/>
        <v/>
      </c>
      <c r="FG47" s="48"/>
      <c r="FH47" s="182"/>
      <c r="FI47" s="183"/>
      <c r="FJ47" s="45"/>
      <c r="FK47" s="130" t="s">
        <v>133</v>
      </c>
      <c r="FL47" s="129"/>
      <c r="FM47" s="9"/>
      <c r="FN47" s="9"/>
      <c r="FO47" s="20"/>
      <c r="FP47" s="21"/>
      <c r="FQ47" s="39" t="str">
        <f>IF(COUNTIF(祝日一覧!$E$2:$E$142,FP47),"○",IF(FT47&lt;&gt;"","○",""))</f>
        <v/>
      </c>
      <c r="FR47" s="28"/>
      <c r="FS47" s="48" t="str">
        <f t="shared" si="53"/>
        <v/>
      </c>
      <c r="FT47" s="48"/>
      <c r="FU47" s="182"/>
      <c r="FV47" s="183"/>
      <c r="FW47" s="45"/>
      <c r="FX47" s="130" t="s">
        <v>133</v>
      </c>
      <c r="FY47" s="129"/>
      <c r="FZ47" s="9"/>
      <c r="GA47" s="9"/>
      <c r="GB47" s="20"/>
      <c r="GC47" s="21"/>
      <c r="GD47" s="39" t="str">
        <f>IF(COUNTIF(祝日一覧!$E$2:$E$142,GC47),"○",IF(GG47&lt;&gt;"","○",""))</f>
        <v/>
      </c>
      <c r="GE47" s="28"/>
      <c r="GF47" s="48" t="str">
        <f t="shared" si="54"/>
        <v/>
      </c>
      <c r="GG47" s="48"/>
      <c r="GH47" s="182"/>
      <c r="GI47" s="183"/>
      <c r="GJ47" s="45"/>
      <c r="GK47" s="130" t="s">
        <v>133</v>
      </c>
      <c r="GL47" s="129"/>
      <c r="GM47" s="9"/>
      <c r="GN47" s="9"/>
      <c r="GO47" s="20"/>
      <c r="GP47" s="21"/>
      <c r="GQ47" s="39" t="str">
        <f>IF(COUNTIF(祝日一覧!$E$2:$E$142,GP47),"○",IF(GT47&lt;&gt;"","○",""))</f>
        <v/>
      </c>
      <c r="GR47" s="28"/>
      <c r="GS47" s="48" t="str">
        <f t="shared" si="55"/>
        <v/>
      </c>
      <c r="GT47" s="48"/>
      <c r="GU47" s="182"/>
      <c r="GV47" s="183"/>
      <c r="GW47" s="45"/>
      <c r="GX47" s="130" t="s">
        <v>133</v>
      </c>
      <c r="GY47" s="129"/>
      <c r="GZ47" s="9"/>
      <c r="HA47" s="9"/>
      <c r="HB47" s="20" t="str">
        <f t="shared" si="1"/>
        <v/>
      </c>
      <c r="HC47" s="21" t="str">
        <f>IF(HC46="","",IF(HC46=【別紙３】!$G$36,"",IF(MONTH(HC46)=MONTH(HC46+1),HC46+1,"")))</f>
        <v/>
      </c>
      <c r="HD47" s="39" t="str">
        <f>IF(COUNTIF(祝日一覧!$E$2:$E$142,HC47),"○",IF(HG47&lt;&gt;"","○",""))</f>
        <v/>
      </c>
      <c r="HE47" s="28"/>
      <c r="HF47" s="48" t="str">
        <f t="shared" si="56"/>
        <v/>
      </c>
      <c r="HG47" s="48"/>
      <c r="HH47" s="182"/>
      <c r="HI47" s="183"/>
      <c r="HJ47" s="9"/>
      <c r="HK47" s="181"/>
      <c r="HL47" s="181"/>
      <c r="HM47" s="9"/>
      <c r="HN47" s="9"/>
      <c r="HO47" s="20"/>
      <c r="HP47" s="21"/>
      <c r="HQ47" s="39" t="str">
        <f>IF(COUNTIF(祝日一覧!$E$2:$E$142,HP47),"○",IF(HT47&lt;&gt;"","○",""))</f>
        <v/>
      </c>
      <c r="HR47" s="28"/>
      <c r="HS47" s="48" t="str">
        <f t="shared" si="57"/>
        <v/>
      </c>
      <c r="HT47" s="48"/>
      <c r="HU47" s="182"/>
      <c r="HV47" s="183"/>
      <c r="HW47" s="45"/>
      <c r="HX47" s="130" t="s">
        <v>133</v>
      </c>
      <c r="HY47" s="129"/>
      <c r="HZ47" s="9"/>
      <c r="IA47" s="9"/>
      <c r="IB47" s="20"/>
      <c r="IC47" s="21"/>
      <c r="ID47" s="39" t="str">
        <f>IF(COUNTIF(祝日一覧!$E$2:$E$142,IC47),"○",IF(IG47&lt;&gt;"","○",""))</f>
        <v/>
      </c>
      <c r="IE47" s="28"/>
      <c r="IF47" s="48" t="str">
        <f t="shared" si="58"/>
        <v/>
      </c>
      <c r="IG47" s="48"/>
      <c r="IH47" s="182"/>
      <c r="II47" s="183"/>
      <c r="IJ47" s="45"/>
      <c r="IK47" s="130" t="s">
        <v>133</v>
      </c>
      <c r="IL47" s="129"/>
      <c r="IM47" s="9"/>
      <c r="IN47" s="9"/>
      <c r="IO47" s="20"/>
      <c r="IP47" s="21"/>
      <c r="IQ47" s="39" t="str">
        <f>IF(COUNTIF(祝日一覧!$E$2:$E$142,IP47),"○",IF(IT47&lt;&gt;"","○",""))</f>
        <v/>
      </c>
      <c r="IR47" s="28"/>
      <c r="IS47" s="48" t="str">
        <f t="shared" si="59"/>
        <v/>
      </c>
      <c r="IT47" s="48"/>
      <c r="IU47" s="182"/>
      <c r="IV47" s="183"/>
      <c r="IW47" s="45"/>
      <c r="IX47" s="130" t="s">
        <v>133</v>
      </c>
      <c r="IY47" s="129"/>
      <c r="IZ47" s="9"/>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row>
    <row r="48" spans="1:507" s="54" customFormat="1" ht="15.6" customHeight="1">
      <c r="A48" s="10"/>
      <c r="B48" s="68"/>
      <c r="C48" s="68"/>
      <c r="D48" s="68"/>
      <c r="E48" s="68"/>
      <c r="F48" s="68"/>
      <c r="G48" s="68"/>
      <c r="H48" s="69"/>
      <c r="I48" s="70"/>
      <c r="J48" s="10"/>
      <c r="K48" s="129"/>
      <c r="L48" s="129"/>
      <c r="M48" s="10"/>
      <c r="N48" s="10"/>
      <c r="O48" s="68"/>
      <c r="P48" s="68"/>
      <c r="Q48" s="68"/>
      <c r="R48" s="68"/>
      <c r="S48" s="68"/>
      <c r="T48" s="68"/>
      <c r="U48" s="69"/>
      <c r="V48" s="70"/>
      <c r="W48" s="10"/>
      <c r="X48" s="129"/>
      <c r="Y48" s="129"/>
      <c r="Z48" s="10"/>
      <c r="AA48" s="10"/>
      <c r="AB48" s="68"/>
      <c r="AC48" s="68"/>
      <c r="AD48" s="68"/>
      <c r="AE48" s="68"/>
      <c r="AF48" s="68"/>
      <c r="AG48" s="68"/>
      <c r="AH48" s="69"/>
      <c r="AI48" s="70"/>
      <c r="AJ48" s="10"/>
      <c r="AK48" s="129"/>
      <c r="AL48" s="129"/>
      <c r="AM48" s="10"/>
      <c r="AN48" s="10"/>
      <c r="AO48" s="68"/>
      <c r="AP48" s="68"/>
      <c r="AQ48" s="68"/>
      <c r="AR48" s="68"/>
      <c r="AS48" s="68"/>
      <c r="AT48" s="68"/>
      <c r="AU48" s="69"/>
      <c r="AV48" s="70"/>
      <c r="AW48" s="10"/>
      <c r="AX48" s="129"/>
      <c r="AY48" s="129"/>
      <c r="AZ48" s="10"/>
      <c r="BA48" s="10"/>
      <c r="BB48" s="68"/>
      <c r="BC48" s="68"/>
      <c r="BD48" s="68"/>
      <c r="BE48" s="68"/>
      <c r="BF48" s="68"/>
      <c r="BG48" s="68"/>
      <c r="BH48" s="69"/>
      <c r="BI48" s="70"/>
      <c r="BJ48" s="10"/>
      <c r="BK48" s="129"/>
      <c r="BL48" s="129"/>
      <c r="BM48" s="10"/>
      <c r="BN48" s="10"/>
      <c r="BO48" s="68"/>
      <c r="BP48" s="68"/>
      <c r="BQ48" s="68"/>
      <c r="BR48" s="68"/>
      <c r="BS48" s="68"/>
      <c r="BT48" s="68"/>
      <c r="BU48" s="71">
        <f>BH48+1</f>
        <v>1</v>
      </c>
      <c r="BV48" s="10"/>
      <c r="BW48" s="10"/>
      <c r="BX48" s="181"/>
      <c r="BY48" s="181"/>
      <c r="BZ48" s="10"/>
      <c r="CA48" s="10"/>
      <c r="CB48" s="68"/>
      <c r="CC48" s="68"/>
      <c r="CD48" s="68"/>
      <c r="CE48" s="68"/>
      <c r="CF48" s="68"/>
      <c r="CG48" s="68"/>
      <c r="CH48" s="69"/>
      <c r="CI48" s="70"/>
      <c r="CJ48" s="10"/>
      <c r="CK48" s="129"/>
      <c r="CL48" s="129"/>
      <c r="CM48" s="10"/>
      <c r="CN48" s="10"/>
      <c r="CO48" s="68"/>
      <c r="CP48" s="68"/>
      <c r="CQ48" s="68"/>
      <c r="CR48" s="68"/>
      <c r="CS48" s="68"/>
      <c r="CT48" s="68"/>
      <c r="CU48" s="69"/>
      <c r="CV48" s="70"/>
      <c r="CW48" s="10"/>
      <c r="CX48" s="129"/>
      <c r="CY48" s="129"/>
      <c r="CZ48" s="10"/>
      <c r="DA48" s="10"/>
      <c r="DB48" s="68"/>
      <c r="DC48" s="68"/>
      <c r="DD48" s="68"/>
      <c r="DE48" s="68"/>
      <c r="DF48" s="68"/>
      <c r="DG48" s="68"/>
      <c r="DH48" s="69"/>
      <c r="DI48" s="70"/>
      <c r="DJ48" s="10"/>
      <c r="DK48" s="129"/>
      <c r="DL48" s="129"/>
      <c r="DM48" s="10"/>
      <c r="DN48" s="10"/>
      <c r="DO48" s="68"/>
      <c r="DP48" s="68"/>
      <c r="DQ48" s="68"/>
      <c r="DR48" s="68"/>
      <c r="DS48" s="68"/>
      <c r="DT48" s="68"/>
      <c r="DU48" s="69"/>
      <c r="DV48" s="70"/>
      <c r="DW48" s="10"/>
      <c r="DX48" s="129"/>
      <c r="DY48" s="129"/>
      <c r="DZ48" s="10"/>
      <c r="EA48" s="10"/>
      <c r="EB48" s="68"/>
      <c r="EC48" s="68"/>
      <c r="ED48" s="68"/>
      <c r="EE48" s="68"/>
      <c r="EF48" s="68"/>
      <c r="EG48" s="68"/>
      <c r="EH48" s="69"/>
      <c r="EI48" s="70"/>
      <c r="EJ48" s="10"/>
      <c r="EK48" s="129"/>
      <c r="EL48" s="129"/>
      <c r="EM48" s="10"/>
      <c r="EN48" s="10"/>
      <c r="EO48" s="68"/>
      <c r="EP48" s="68"/>
      <c r="EQ48" s="68"/>
      <c r="ER48" s="68"/>
      <c r="ES48" s="68"/>
      <c r="ET48" s="68"/>
      <c r="EU48" s="69"/>
      <c r="EV48" s="70"/>
      <c r="EW48" s="10"/>
      <c r="EX48" s="129"/>
      <c r="EY48" s="129"/>
      <c r="EZ48" s="10"/>
      <c r="FA48" s="10"/>
      <c r="FB48" s="68"/>
      <c r="FC48" s="68"/>
      <c r="FD48" s="68"/>
      <c r="FE48" s="68"/>
      <c r="FF48" s="68"/>
      <c r="FG48" s="68"/>
      <c r="FH48" s="69"/>
      <c r="FI48" s="70"/>
      <c r="FJ48" s="10"/>
      <c r="FK48" s="129"/>
      <c r="FL48" s="129"/>
      <c r="FM48" s="10"/>
      <c r="FN48" s="10"/>
      <c r="FO48" s="68"/>
      <c r="FP48" s="68"/>
      <c r="FQ48" s="68"/>
      <c r="FR48" s="68"/>
      <c r="FS48" s="68"/>
      <c r="FT48" s="68"/>
      <c r="FU48" s="69"/>
      <c r="FV48" s="70"/>
      <c r="FW48" s="10"/>
      <c r="FX48" s="129"/>
      <c r="FY48" s="129"/>
      <c r="FZ48" s="10"/>
      <c r="GA48" s="10"/>
      <c r="GB48" s="68"/>
      <c r="GC48" s="68"/>
      <c r="GD48" s="68"/>
      <c r="GE48" s="68"/>
      <c r="GF48" s="68"/>
      <c r="GG48" s="68"/>
      <c r="GH48" s="69"/>
      <c r="GI48" s="70"/>
      <c r="GJ48" s="10"/>
      <c r="GK48" s="129"/>
      <c r="GL48" s="129"/>
      <c r="GM48" s="10"/>
      <c r="GN48" s="10"/>
      <c r="GO48" s="68"/>
      <c r="GP48" s="68"/>
      <c r="GQ48" s="68"/>
      <c r="GR48" s="68"/>
      <c r="GS48" s="68"/>
      <c r="GT48" s="68"/>
      <c r="GU48" s="69"/>
      <c r="GV48" s="70"/>
      <c r="GW48" s="10"/>
      <c r="GX48" s="129"/>
      <c r="GY48" s="129"/>
      <c r="GZ48" s="10"/>
      <c r="HA48" s="10"/>
      <c r="HB48" s="68"/>
      <c r="HC48" s="68"/>
      <c r="HD48" s="68"/>
      <c r="HE48" s="68"/>
      <c r="HF48" s="68"/>
      <c r="HG48" s="68"/>
      <c r="HH48" s="71">
        <f>GU48+1</f>
        <v>1</v>
      </c>
      <c r="HI48" s="10"/>
      <c r="HJ48" s="10"/>
      <c r="HK48" s="181"/>
      <c r="HL48" s="181"/>
      <c r="HM48" s="10"/>
      <c r="HN48" s="10"/>
      <c r="HO48" s="68"/>
      <c r="HP48" s="68"/>
      <c r="HQ48" s="68"/>
      <c r="HR48" s="68"/>
      <c r="HS48" s="68"/>
      <c r="HT48" s="68"/>
      <c r="HU48" s="69"/>
      <c r="HV48" s="70"/>
      <c r="HW48" s="10"/>
      <c r="HX48" s="129"/>
      <c r="HY48" s="129"/>
      <c r="HZ48" s="10"/>
      <c r="IA48" s="10"/>
      <c r="IB48" s="68"/>
      <c r="IC48" s="68"/>
      <c r="ID48" s="68"/>
      <c r="IE48" s="68"/>
      <c r="IF48" s="68"/>
      <c r="IG48" s="68"/>
      <c r="IH48" s="69"/>
      <c r="II48" s="70"/>
      <c r="IJ48" s="10"/>
      <c r="IK48" s="129"/>
      <c r="IL48" s="129"/>
      <c r="IM48" s="10"/>
      <c r="IN48" s="10"/>
      <c r="IO48" s="68"/>
      <c r="IP48" s="68"/>
      <c r="IQ48" s="68"/>
      <c r="IR48" s="68"/>
      <c r="IS48" s="68"/>
      <c r="IT48" s="68"/>
      <c r="IU48" s="69"/>
      <c r="IV48" s="70"/>
      <c r="IW48" s="10"/>
      <c r="IX48" s="129"/>
      <c r="IY48" s="129"/>
      <c r="IZ48" s="10"/>
    </row>
    <row r="49" spans="3:506" hidden="1">
      <c r="E49" s="41"/>
      <c r="F49" s="41"/>
      <c r="G49" s="41"/>
      <c r="S49" s="41"/>
      <c r="T49" s="41"/>
      <c r="AF49" s="41"/>
      <c r="AG49" s="41"/>
      <c r="AS49" s="41"/>
      <c r="AT49" s="41"/>
      <c r="BF49" s="41"/>
      <c r="BG49" s="41"/>
      <c r="BS49" s="41"/>
      <c r="BT49" s="41"/>
      <c r="CF49" s="41"/>
      <c r="CG49" s="41"/>
      <c r="CS49" s="41"/>
      <c r="CT49" s="41"/>
      <c r="DF49" s="41"/>
      <c r="DG49" s="41"/>
      <c r="DS49" s="41"/>
      <c r="DT49" s="41"/>
      <c r="EF49" s="41"/>
      <c r="EG49" s="41"/>
      <c r="ES49" s="41"/>
      <c r="ET49" s="41"/>
      <c r="FF49" s="41"/>
      <c r="FG49" s="41"/>
      <c r="FS49" s="41"/>
      <c r="FT49" s="41"/>
      <c r="GF49" s="41"/>
      <c r="GG49" s="41"/>
      <c r="GS49" s="41"/>
      <c r="GT49" s="41"/>
      <c r="HF49" s="41"/>
      <c r="HG49" s="41"/>
      <c r="HS49" s="41"/>
      <c r="HT49" s="41"/>
      <c r="IF49" s="41"/>
      <c r="IG49" s="41"/>
      <c r="IS49" s="41"/>
      <c r="IT49" s="41"/>
      <c r="JF49" s="41"/>
      <c r="JG49" s="41"/>
      <c r="JS49" s="41"/>
      <c r="JT49" s="41"/>
      <c r="KF49" s="41"/>
      <c r="KG49" s="41"/>
      <c r="KS49" s="41"/>
      <c r="KT49" s="41"/>
      <c r="LF49" s="41"/>
      <c r="LG49" s="41"/>
      <c r="LS49" s="41"/>
      <c r="LT49" s="41"/>
      <c r="MF49" s="41"/>
      <c r="MG49" s="41"/>
      <c r="MS49" s="41"/>
      <c r="MT49" s="41"/>
      <c r="NF49" s="41"/>
      <c r="NG49" s="41"/>
      <c r="NS49" s="41"/>
      <c r="NT49" s="41"/>
      <c r="OF49" s="41"/>
      <c r="OG49" s="41"/>
      <c r="OS49" s="41"/>
      <c r="OT49" s="41"/>
      <c r="PF49" s="41"/>
      <c r="PG49" s="41"/>
      <c r="PS49" s="41"/>
      <c r="PT49" s="41"/>
      <c r="QF49" s="41"/>
      <c r="QG49" s="41"/>
      <c r="QS49" s="41"/>
      <c r="QT49" s="41"/>
      <c r="RF49" s="41"/>
      <c r="RG49" s="41"/>
      <c r="RS49" s="41"/>
      <c r="RT49" s="41"/>
      <c r="SF49" s="41"/>
      <c r="SG49" s="41"/>
    </row>
    <row r="50" spans="3:506" hidden="1">
      <c r="C50" s="50"/>
      <c r="K50" s="250" t="s">
        <v>75</v>
      </c>
      <c r="L50" s="250"/>
      <c r="X50" s="255" t="s">
        <v>75</v>
      </c>
      <c r="Y50" s="255"/>
    </row>
    <row r="51" spans="3:506" hidden="1">
      <c r="C51" s="50"/>
      <c r="J51" s="65"/>
      <c r="K51" s="249" t="s">
        <v>33</v>
      </c>
      <c r="L51" s="234">
        <f>COUNT(C10:C47)</f>
        <v>0</v>
      </c>
      <c r="X51" s="201" t="s">
        <v>33</v>
      </c>
      <c r="Y51" s="202">
        <f>COUNT(P10:P47)</f>
        <v>0</v>
      </c>
      <c r="AK51" s="201" t="s">
        <v>33</v>
      </c>
      <c r="AL51" s="202">
        <f>COUNT(AC10:AC47)</f>
        <v>0</v>
      </c>
      <c r="AX51" s="201" t="s">
        <v>33</v>
      </c>
      <c r="AY51" s="202">
        <f>COUNT(AP10:AP47)</f>
        <v>0</v>
      </c>
      <c r="BK51" s="201" t="s">
        <v>33</v>
      </c>
      <c r="BL51" s="202">
        <f>COUNT(BC10:BC47)</f>
        <v>0</v>
      </c>
      <c r="BX51" s="201" t="s">
        <v>33</v>
      </c>
      <c r="BY51" s="202">
        <f>COUNT(BP10:BP47)</f>
        <v>0</v>
      </c>
      <c r="CK51" s="201" t="s">
        <v>33</v>
      </c>
      <c r="CL51" s="202">
        <f>COUNT(CC10:CC47)</f>
        <v>0</v>
      </c>
      <c r="CX51" s="201" t="s">
        <v>33</v>
      </c>
      <c r="CY51" s="202">
        <f>COUNT(CP10:CP47)</f>
        <v>0</v>
      </c>
      <c r="DK51" s="201" t="s">
        <v>33</v>
      </c>
      <c r="DL51" s="202">
        <f>COUNT(DC10:DC47)</f>
        <v>0</v>
      </c>
      <c r="DX51" s="201" t="s">
        <v>33</v>
      </c>
      <c r="DY51" s="202">
        <f>COUNT(DP10:DP47)</f>
        <v>0</v>
      </c>
      <c r="EK51" s="201" t="s">
        <v>33</v>
      </c>
      <c r="EL51" s="202">
        <f>COUNT(EC10:EC47)</f>
        <v>0</v>
      </c>
      <c r="EX51" s="201" t="s">
        <v>33</v>
      </c>
      <c r="EY51" s="202">
        <f>COUNT(EP10:EP47)</f>
        <v>0</v>
      </c>
      <c r="FK51" s="201" t="s">
        <v>33</v>
      </c>
      <c r="FL51" s="202">
        <f>COUNT(FC10:FC47)</f>
        <v>0</v>
      </c>
      <c r="FX51" s="201" t="s">
        <v>33</v>
      </c>
      <c r="FY51" s="202">
        <f>COUNT(FP10:FP47)</f>
        <v>0</v>
      </c>
      <c r="GK51" s="201" t="s">
        <v>33</v>
      </c>
      <c r="GL51" s="202">
        <f>COUNT(GC10:GC47)</f>
        <v>0</v>
      </c>
      <c r="GX51" s="201" t="s">
        <v>33</v>
      </c>
      <c r="GY51" s="202">
        <f>COUNT(GP10:GP47)</f>
        <v>0</v>
      </c>
      <c r="HK51" s="201" t="s">
        <v>33</v>
      </c>
      <c r="HL51" s="202">
        <f>COUNT(HC10:HC47)</f>
        <v>0</v>
      </c>
      <c r="HX51" s="201" t="s">
        <v>33</v>
      </c>
      <c r="HY51" s="202">
        <f>COUNT(HP10:HP47)</f>
        <v>0</v>
      </c>
      <c r="IK51" s="201" t="s">
        <v>33</v>
      </c>
      <c r="IL51" s="202">
        <f>COUNT(IC10:IC47)</f>
        <v>0</v>
      </c>
      <c r="IX51" s="201" t="s">
        <v>33</v>
      </c>
      <c r="IY51" s="202">
        <f>COUNT(IP10:IP47)</f>
        <v>0</v>
      </c>
      <c r="JK51" s="201" t="s">
        <v>33</v>
      </c>
      <c r="JL51" s="202">
        <f>COUNT(#REF!)</f>
        <v>0</v>
      </c>
      <c r="JX51" s="201" t="s">
        <v>33</v>
      </c>
      <c r="JY51" s="202">
        <f>COUNT(#REF!)</f>
        <v>0</v>
      </c>
      <c r="KK51" s="201" t="s">
        <v>33</v>
      </c>
      <c r="KL51" s="202">
        <f>COUNT(#REF!)</f>
        <v>0</v>
      </c>
      <c r="KX51" s="201" t="s">
        <v>33</v>
      </c>
      <c r="KY51" s="202">
        <f>COUNT(#REF!)</f>
        <v>0</v>
      </c>
      <c r="LK51" s="201" t="s">
        <v>33</v>
      </c>
      <c r="LL51" s="202">
        <f>COUNT(#REF!)</f>
        <v>0</v>
      </c>
      <c r="LX51" s="201" t="s">
        <v>33</v>
      </c>
      <c r="LY51" s="202">
        <f>COUNT(#REF!)</f>
        <v>0</v>
      </c>
      <c r="MK51" s="201" t="s">
        <v>33</v>
      </c>
      <c r="ML51" s="202">
        <f>COUNT(#REF!)</f>
        <v>0</v>
      </c>
      <c r="MX51" s="201" t="s">
        <v>33</v>
      </c>
      <c r="MY51" s="202">
        <f>COUNT(#REF!)</f>
        <v>0</v>
      </c>
      <c r="NK51" s="201" t="s">
        <v>33</v>
      </c>
      <c r="NL51" s="202">
        <f>COUNT(#REF!)</f>
        <v>0</v>
      </c>
      <c r="NX51" s="201" t="s">
        <v>33</v>
      </c>
      <c r="NY51" s="202">
        <f>COUNT(#REF!)</f>
        <v>0</v>
      </c>
      <c r="OK51" s="201" t="s">
        <v>33</v>
      </c>
      <c r="OL51" s="202">
        <f>COUNT(#REF!)</f>
        <v>0</v>
      </c>
      <c r="OX51" s="201" t="s">
        <v>33</v>
      </c>
      <c r="OY51" s="202">
        <f>COUNT(#REF!)</f>
        <v>0</v>
      </c>
      <c r="PK51" s="201" t="s">
        <v>33</v>
      </c>
      <c r="PL51" s="202">
        <f>COUNT(#REF!)</f>
        <v>0</v>
      </c>
      <c r="PX51" s="201" t="s">
        <v>33</v>
      </c>
      <c r="PY51" s="202">
        <f>COUNT(#REF!)</f>
        <v>0</v>
      </c>
      <c r="QK51" s="201" t="s">
        <v>33</v>
      </c>
      <c r="QL51" s="202">
        <f>COUNT(#REF!)</f>
        <v>0</v>
      </c>
      <c r="QX51" s="201" t="s">
        <v>33</v>
      </c>
      <c r="QY51" s="202">
        <f>COUNT(#REF!)</f>
        <v>0</v>
      </c>
      <c r="RK51" s="201" t="s">
        <v>33</v>
      </c>
      <c r="RL51" s="202">
        <f>COUNT(#REF!)</f>
        <v>0</v>
      </c>
      <c r="RX51" s="201" t="s">
        <v>33</v>
      </c>
      <c r="RY51" s="202">
        <f>COUNT(#REF!)</f>
        <v>0</v>
      </c>
      <c r="SK51" s="201" t="s">
        <v>33</v>
      </c>
      <c r="SL51" s="202">
        <f>COUNT(#REF!)</f>
        <v>0</v>
      </c>
    </row>
    <row r="52" spans="3:506" hidden="1">
      <c r="C52" s="50"/>
      <c r="J52" s="65"/>
      <c r="K52" s="236"/>
      <c r="L52" s="192"/>
      <c r="X52" s="197"/>
      <c r="Y52" s="192"/>
      <c r="AK52" s="197"/>
      <c r="AL52" s="192"/>
      <c r="AX52" s="197"/>
      <c r="AY52" s="192"/>
      <c r="BK52" s="197"/>
      <c r="BL52" s="192"/>
      <c r="BX52" s="197"/>
      <c r="BY52" s="192"/>
      <c r="CK52" s="197"/>
      <c r="CL52" s="192"/>
      <c r="CX52" s="197"/>
      <c r="CY52" s="192"/>
      <c r="DK52" s="197"/>
      <c r="DL52" s="192"/>
      <c r="DX52" s="197"/>
      <c r="DY52" s="192"/>
      <c r="EK52" s="197"/>
      <c r="EL52" s="192"/>
      <c r="EX52" s="197"/>
      <c r="EY52" s="192"/>
      <c r="FK52" s="197"/>
      <c r="FL52" s="192"/>
      <c r="FX52" s="197"/>
      <c r="FY52" s="192"/>
      <c r="GK52" s="197"/>
      <c r="GL52" s="192"/>
      <c r="GX52" s="197"/>
      <c r="GY52" s="192"/>
      <c r="HK52" s="197"/>
      <c r="HL52" s="192"/>
      <c r="HX52" s="197"/>
      <c r="HY52" s="192"/>
      <c r="IK52" s="197"/>
      <c r="IL52" s="192"/>
      <c r="IX52" s="197"/>
      <c r="IY52" s="192"/>
      <c r="JK52" s="197"/>
      <c r="JL52" s="192"/>
      <c r="JX52" s="197"/>
      <c r="JY52" s="192"/>
      <c r="KK52" s="197"/>
      <c r="KL52" s="192"/>
      <c r="KX52" s="197"/>
      <c r="KY52" s="192"/>
      <c r="LK52" s="197"/>
      <c r="LL52" s="192"/>
      <c r="LX52" s="197"/>
      <c r="LY52" s="192"/>
      <c r="MK52" s="197"/>
      <c r="ML52" s="192"/>
      <c r="MX52" s="197"/>
      <c r="MY52" s="192"/>
      <c r="NK52" s="197"/>
      <c r="NL52" s="192"/>
      <c r="NX52" s="197"/>
      <c r="NY52" s="192"/>
      <c r="OK52" s="197"/>
      <c r="OL52" s="192"/>
      <c r="OX52" s="197"/>
      <c r="OY52" s="192"/>
      <c r="PK52" s="197"/>
      <c r="PL52" s="192"/>
      <c r="PX52" s="197"/>
      <c r="PY52" s="192"/>
      <c r="QK52" s="197"/>
      <c r="QL52" s="192"/>
      <c r="QX52" s="197"/>
      <c r="QY52" s="192"/>
      <c r="RK52" s="197"/>
      <c r="RL52" s="192"/>
      <c r="RX52" s="197"/>
      <c r="RY52" s="192"/>
      <c r="SK52" s="197"/>
      <c r="SL52" s="192"/>
    </row>
    <row r="53" spans="3:506" hidden="1">
      <c r="C53" s="50"/>
      <c r="J53" s="65"/>
      <c r="K53" s="198" t="s">
        <v>68</v>
      </c>
      <c r="L53" s="191">
        <f>COUNTIF(D10:D47,"○")</f>
        <v>0</v>
      </c>
      <c r="X53" s="198" t="s">
        <v>68</v>
      </c>
      <c r="Y53" s="191">
        <f>COUNTIF(Q10:Q47,"○")</f>
        <v>0</v>
      </c>
      <c r="AK53" s="198" t="s">
        <v>68</v>
      </c>
      <c r="AL53" s="191">
        <f>COUNTIF(AD10:AD47,"○")</f>
        <v>0</v>
      </c>
      <c r="AX53" s="198" t="s">
        <v>68</v>
      </c>
      <c r="AY53" s="191">
        <f>COUNTIF(AQ10:AQ47,"○")</f>
        <v>0</v>
      </c>
      <c r="BK53" s="198" t="s">
        <v>68</v>
      </c>
      <c r="BL53" s="191">
        <f>COUNTIF(BD10:BD47,"○")</f>
        <v>0</v>
      </c>
      <c r="BX53" s="198" t="s">
        <v>68</v>
      </c>
      <c r="BY53" s="191">
        <f>COUNTIF(BQ10:BQ47,"○")</f>
        <v>0</v>
      </c>
      <c r="CK53" s="198" t="s">
        <v>68</v>
      </c>
      <c r="CL53" s="191">
        <f>COUNTIF(CD10:CD47,"○")</f>
        <v>0</v>
      </c>
      <c r="CX53" s="198" t="s">
        <v>68</v>
      </c>
      <c r="CY53" s="191">
        <f>COUNTIF(CQ10:CQ47,"○")</f>
        <v>0</v>
      </c>
      <c r="DK53" s="198" t="s">
        <v>68</v>
      </c>
      <c r="DL53" s="191">
        <f>COUNTIF(DD10:DD47,"○")</f>
        <v>0</v>
      </c>
      <c r="DX53" s="198" t="s">
        <v>68</v>
      </c>
      <c r="DY53" s="191">
        <f>COUNTIF(DQ10:DQ47,"○")</f>
        <v>0</v>
      </c>
      <c r="EK53" s="198" t="s">
        <v>68</v>
      </c>
      <c r="EL53" s="191">
        <f>COUNTIF(ED10:ED47,"○")</f>
        <v>0</v>
      </c>
      <c r="EX53" s="198" t="s">
        <v>68</v>
      </c>
      <c r="EY53" s="191">
        <f>COUNTIF(EQ10:EQ47,"○")</f>
        <v>0</v>
      </c>
      <c r="FK53" s="198" t="s">
        <v>68</v>
      </c>
      <c r="FL53" s="191">
        <f>COUNTIF(FD10:FD47,"○")</f>
        <v>0</v>
      </c>
      <c r="FX53" s="198" t="s">
        <v>68</v>
      </c>
      <c r="FY53" s="191">
        <f>COUNTIF(FQ10:FQ47,"○")</f>
        <v>0</v>
      </c>
      <c r="GK53" s="198" t="s">
        <v>68</v>
      </c>
      <c r="GL53" s="191">
        <f>COUNTIF(GD10:GD47,"○")</f>
        <v>0</v>
      </c>
      <c r="GX53" s="198" t="s">
        <v>68</v>
      </c>
      <c r="GY53" s="191">
        <f>COUNTIF(GQ10:GQ47,"○")</f>
        <v>0</v>
      </c>
      <c r="HK53" s="198" t="s">
        <v>68</v>
      </c>
      <c r="HL53" s="191">
        <f>COUNTIF(HD10:HD47,"○")</f>
        <v>0</v>
      </c>
      <c r="HX53" s="198" t="s">
        <v>68</v>
      </c>
      <c r="HY53" s="191">
        <f>COUNTIF(HQ10:HQ47,"○")</f>
        <v>0</v>
      </c>
      <c r="IK53" s="198" t="s">
        <v>68</v>
      </c>
      <c r="IL53" s="191">
        <f>COUNTIF(ID10:ID47,"○")</f>
        <v>0</v>
      </c>
      <c r="IX53" s="198" t="s">
        <v>68</v>
      </c>
      <c r="IY53" s="191">
        <f>COUNTIF(IQ10:IQ47,"○")</f>
        <v>0</v>
      </c>
      <c r="JK53" s="198" t="s">
        <v>68</v>
      </c>
      <c r="JL53" s="191" t="e">
        <f>COUNTIF(#REF!,"○")</f>
        <v>#REF!</v>
      </c>
      <c r="JX53" s="198" t="s">
        <v>68</v>
      </c>
      <c r="JY53" s="191" t="e">
        <f>COUNTIF(#REF!,"○")</f>
        <v>#REF!</v>
      </c>
      <c r="KK53" s="198" t="s">
        <v>68</v>
      </c>
      <c r="KL53" s="191" t="e">
        <f>COUNTIF(#REF!,"○")</f>
        <v>#REF!</v>
      </c>
      <c r="KX53" s="198" t="s">
        <v>68</v>
      </c>
      <c r="KY53" s="191" t="e">
        <f>COUNTIF(#REF!,"○")</f>
        <v>#REF!</v>
      </c>
      <c r="LK53" s="198" t="s">
        <v>68</v>
      </c>
      <c r="LL53" s="191" t="e">
        <f>COUNTIF(#REF!,"○")</f>
        <v>#REF!</v>
      </c>
      <c r="LX53" s="198" t="s">
        <v>68</v>
      </c>
      <c r="LY53" s="191" t="e">
        <f>COUNTIF(#REF!,"○")</f>
        <v>#REF!</v>
      </c>
      <c r="MK53" s="198" t="s">
        <v>68</v>
      </c>
      <c r="ML53" s="191" t="e">
        <f>COUNTIF(#REF!,"○")</f>
        <v>#REF!</v>
      </c>
      <c r="MX53" s="198" t="s">
        <v>68</v>
      </c>
      <c r="MY53" s="191" t="e">
        <f>COUNTIF(#REF!,"○")</f>
        <v>#REF!</v>
      </c>
      <c r="NK53" s="198" t="s">
        <v>68</v>
      </c>
      <c r="NL53" s="191" t="e">
        <f>COUNTIF(#REF!,"○")</f>
        <v>#REF!</v>
      </c>
      <c r="NX53" s="198" t="s">
        <v>68</v>
      </c>
      <c r="NY53" s="191" t="e">
        <f>COUNTIF(#REF!,"○")</f>
        <v>#REF!</v>
      </c>
      <c r="OK53" s="198" t="s">
        <v>68</v>
      </c>
      <c r="OL53" s="191" t="e">
        <f>COUNTIF(#REF!,"○")</f>
        <v>#REF!</v>
      </c>
      <c r="OX53" s="198" t="s">
        <v>68</v>
      </c>
      <c r="OY53" s="191" t="e">
        <f>COUNTIF(#REF!,"○")</f>
        <v>#REF!</v>
      </c>
      <c r="PK53" s="198" t="s">
        <v>68</v>
      </c>
      <c r="PL53" s="191" t="e">
        <f>COUNTIF(#REF!,"○")</f>
        <v>#REF!</v>
      </c>
      <c r="PX53" s="198" t="s">
        <v>68</v>
      </c>
      <c r="PY53" s="191" t="e">
        <f>COUNTIF(#REF!,"○")</f>
        <v>#REF!</v>
      </c>
      <c r="QK53" s="198" t="s">
        <v>68</v>
      </c>
      <c r="QL53" s="191" t="e">
        <f>COUNTIF(#REF!,"○")</f>
        <v>#REF!</v>
      </c>
      <c r="QX53" s="198" t="s">
        <v>68</v>
      </c>
      <c r="QY53" s="191" t="e">
        <f>COUNTIF(#REF!,"○")</f>
        <v>#REF!</v>
      </c>
      <c r="RK53" s="198" t="s">
        <v>68</v>
      </c>
      <c r="RL53" s="191" t="e">
        <f>COUNTIF(#REF!,"○")</f>
        <v>#REF!</v>
      </c>
      <c r="RX53" s="198" t="s">
        <v>68</v>
      </c>
      <c r="RY53" s="191" t="e">
        <f>COUNTIF(#REF!,"○")</f>
        <v>#REF!</v>
      </c>
      <c r="SK53" s="198" t="s">
        <v>68</v>
      </c>
      <c r="SL53" s="191" t="e">
        <f>COUNTIF(#REF!,"○")</f>
        <v>#REF!</v>
      </c>
    </row>
    <row r="54" spans="3:506" hidden="1">
      <c r="C54" s="50"/>
      <c r="J54" s="65"/>
      <c r="K54" s="203"/>
      <c r="L54" s="192"/>
      <c r="X54" s="203"/>
      <c r="Y54" s="192"/>
      <c r="AK54" s="203"/>
      <c r="AL54" s="192"/>
      <c r="AX54" s="203"/>
      <c r="AY54" s="192"/>
      <c r="BK54" s="203"/>
      <c r="BL54" s="192"/>
      <c r="BX54" s="203"/>
      <c r="BY54" s="192"/>
      <c r="CK54" s="203"/>
      <c r="CL54" s="192"/>
      <c r="CX54" s="203"/>
      <c r="CY54" s="192"/>
      <c r="DK54" s="203"/>
      <c r="DL54" s="192"/>
      <c r="DX54" s="203"/>
      <c r="DY54" s="192"/>
      <c r="EK54" s="203"/>
      <c r="EL54" s="192"/>
      <c r="EX54" s="203"/>
      <c r="EY54" s="192"/>
      <c r="FK54" s="203"/>
      <c r="FL54" s="192"/>
      <c r="FX54" s="203"/>
      <c r="FY54" s="192"/>
      <c r="GK54" s="203"/>
      <c r="GL54" s="192"/>
      <c r="GX54" s="203"/>
      <c r="GY54" s="192"/>
      <c r="HK54" s="203"/>
      <c r="HL54" s="192"/>
      <c r="HX54" s="203"/>
      <c r="HY54" s="192"/>
      <c r="IK54" s="203"/>
      <c r="IL54" s="192"/>
      <c r="IX54" s="203"/>
      <c r="IY54" s="192"/>
      <c r="JK54" s="203"/>
      <c r="JL54" s="192"/>
      <c r="JX54" s="203"/>
      <c r="JY54" s="192"/>
      <c r="KK54" s="203"/>
      <c r="KL54" s="192"/>
      <c r="KX54" s="203"/>
      <c r="KY54" s="192"/>
      <c r="LK54" s="203"/>
      <c r="LL54" s="192"/>
      <c r="LX54" s="203"/>
      <c r="LY54" s="192"/>
      <c r="MK54" s="203"/>
      <c r="ML54" s="192"/>
      <c r="MX54" s="203"/>
      <c r="MY54" s="192"/>
      <c r="NK54" s="203"/>
      <c r="NL54" s="192"/>
      <c r="NX54" s="203"/>
      <c r="NY54" s="192"/>
      <c r="OK54" s="203"/>
      <c r="OL54" s="192"/>
      <c r="OX54" s="203"/>
      <c r="OY54" s="192"/>
      <c r="PK54" s="203"/>
      <c r="PL54" s="192"/>
      <c r="PX54" s="203"/>
      <c r="PY54" s="192"/>
      <c r="QK54" s="203"/>
      <c r="QL54" s="192"/>
      <c r="QX54" s="203"/>
      <c r="QY54" s="192"/>
      <c r="RK54" s="203"/>
      <c r="RL54" s="192"/>
      <c r="RX54" s="203"/>
      <c r="RY54" s="192"/>
      <c r="SK54" s="203"/>
      <c r="SL54" s="192"/>
    </row>
    <row r="55" spans="3:506" ht="18.75" hidden="1" customHeight="1">
      <c r="F55" s="14">
        <f>COUNTIFS(F10:F47,"○",E10:E47,"")</f>
        <v>0</v>
      </c>
      <c r="K55" s="246" t="s">
        <v>60</v>
      </c>
      <c r="L55" s="234">
        <f>COUNTIFS(B10:B47,"土",D10:D47,"")+COUNTIFS(B10:B47,"日",D10:D47,"")</f>
        <v>0</v>
      </c>
      <c r="X55" s="198" t="s">
        <v>60</v>
      </c>
      <c r="Y55" s="191">
        <f>COUNTIF(S10:S47,"○")</f>
        <v>0</v>
      </c>
      <c r="AK55" s="198" t="s">
        <v>60</v>
      </c>
      <c r="AL55" s="191">
        <f>COUNTIF(AF10:AF47,"○")</f>
        <v>0</v>
      </c>
      <c r="AX55" s="198" t="s">
        <v>60</v>
      </c>
      <c r="AY55" s="191">
        <f>COUNTIF(AS10:AS47,"○")</f>
        <v>0</v>
      </c>
      <c r="BK55" s="198" t="s">
        <v>60</v>
      </c>
      <c r="BL55" s="191">
        <f>COUNTIF(BF10:BF47,"○")</f>
        <v>0</v>
      </c>
      <c r="BX55" s="198" t="s">
        <v>60</v>
      </c>
      <c r="BY55" s="191">
        <f>COUNTIF(BS10:BS47,"○")</f>
        <v>0</v>
      </c>
      <c r="CK55" s="198" t="s">
        <v>60</v>
      </c>
      <c r="CL55" s="191">
        <f>COUNTIF(CF10:CF47,"○")</f>
        <v>0</v>
      </c>
      <c r="CX55" s="198" t="s">
        <v>60</v>
      </c>
      <c r="CY55" s="191">
        <f>COUNTIF(CS10:CS47,"○")</f>
        <v>0</v>
      </c>
      <c r="DK55" s="198" t="s">
        <v>60</v>
      </c>
      <c r="DL55" s="191">
        <f>COUNTIF(DF10:DF47,"○")</f>
        <v>0</v>
      </c>
      <c r="DX55" s="198" t="s">
        <v>60</v>
      </c>
      <c r="DY55" s="191">
        <f>COUNTIF(DS10:DS47,"○")</f>
        <v>0</v>
      </c>
      <c r="EK55" s="198" t="s">
        <v>60</v>
      </c>
      <c r="EL55" s="191">
        <f>COUNTIF(EF10:EF47,"○")</f>
        <v>0</v>
      </c>
      <c r="EX55" s="198" t="s">
        <v>60</v>
      </c>
      <c r="EY55" s="191">
        <f>COUNTIF(ES10:ES47,"○")</f>
        <v>0</v>
      </c>
      <c r="FK55" s="198" t="s">
        <v>60</v>
      </c>
      <c r="FL55" s="191">
        <f>COUNTIF(FF10:FF47,"○")</f>
        <v>0</v>
      </c>
      <c r="FX55" s="198" t="s">
        <v>60</v>
      </c>
      <c r="FY55" s="191">
        <f>COUNTIF(FS10:FS47,"○")</f>
        <v>0</v>
      </c>
      <c r="GK55" s="198" t="s">
        <v>60</v>
      </c>
      <c r="GL55" s="191">
        <f>COUNTIF(GF10:GF47,"○")</f>
        <v>0</v>
      </c>
      <c r="GX55" s="198" t="s">
        <v>60</v>
      </c>
      <c r="GY55" s="191">
        <f>COUNTIF(GS10:GS47,"○")</f>
        <v>0</v>
      </c>
      <c r="HK55" s="198" t="s">
        <v>60</v>
      </c>
      <c r="HL55" s="191">
        <f>COUNTIF(HF10:HF47,"○")</f>
        <v>0</v>
      </c>
      <c r="HX55" s="198" t="s">
        <v>60</v>
      </c>
      <c r="HY55" s="191">
        <f>COUNTIF(HS10:HS47,"○")</f>
        <v>0</v>
      </c>
      <c r="IK55" s="198" t="s">
        <v>60</v>
      </c>
      <c r="IL55" s="191">
        <f>COUNTIF(IF10:IF47,"○")</f>
        <v>0</v>
      </c>
      <c r="IX55" s="198" t="s">
        <v>60</v>
      </c>
      <c r="IY55" s="191">
        <f>COUNTIF(IS10:IS47,"○")</f>
        <v>0</v>
      </c>
      <c r="JK55" s="198" t="s">
        <v>60</v>
      </c>
      <c r="JL55" s="191" t="e">
        <f>COUNTIF(#REF!,"○")</f>
        <v>#REF!</v>
      </c>
      <c r="JX55" s="198" t="s">
        <v>60</v>
      </c>
      <c r="JY55" s="191" t="e">
        <f>COUNTIF(#REF!,"○")</f>
        <v>#REF!</v>
      </c>
      <c r="KK55" s="198" t="s">
        <v>60</v>
      </c>
      <c r="KL55" s="191" t="e">
        <f>COUNTIF(#REF!,"○")</f>
        <v>#REF!</v>
      </c>
      <c r="KX55" s="198" t="s">
        <v>60</v>
      </c>
      <c r="KY55" s="191" t="e">
        <f>COUNTIF(#REF!,"○")</f>
        <v>#REF!</v>
      </c>
      <c r="LK55" s="198" t="s">
        <v>60</v>
      </c>
      <c r="LL55" s="191" t="e">
        <f>COUNTIF(#REF!,"○")</f>
        <v>#REF!</v>
      </c>
      <c r="LX55" s="198" t="s">
        <v>60</v>
      </c>
      <c r="LY55" s="191" t="e">
        <f>COUNTIF(#REF!,"○")</f>
        <v>#REF!</v>
      </c>
      <c r="MK55" s="198" t="s">
        <v>60</v>
      </c>
      <c r="ML55" s="191" t="e">
        <f>COUNTIF(#REF!,"○")</f>
        <v>#REF!</v>
      </c>
      <c r="MX55" s="198" t="s">
        <v>60</v>
      </c>
      <c r="MY55" s="191" t="e">
        <f>COUNTIF(#REF!,"○")</f>
        <v>#REF!</v>
      </c>
      <c r="NK55" s="198" t="s">
        <v>60</v>
      </c>
      <c r="NL55" s="191" t="e">
        <f>COUNTIF(#REF!,"○")</f>
        <v>#REF!</v>
      </c>
      <c r="NX55" s="198" t="s">
        <v>60</v>
      </c>
      <c r="NY55" s="191" t="e">
        <f>COUNTIF(#REF!,"○")</f>
        <v>#REF!</v>
      </c>
      <c r="OK55" s="198" t="s">
        <v>60</v>
      </c>
      <c r="OL55" s="191" t="e">
        <f>COUNTIF(#REF!,"○")</f>
        <v>#REF!</v>
      </c>
      <c r="OX55" s="198" t="s">
        <v>60</v>
      </c>
      <c r="OY55" s="191" t="e">
        <f>COUNTIF(#REF!,"○")</f>
        <v>#REF!</v>
      </c>
      <c r="PK55" s="198" t="s">
        <v>60</v>
      </c>
      <c r="PL55" s="191" t="e">
        <f>COUNTIF(#REF!,"○")</f>
        <v>#REF!</v>
      </c>
      <c r="PX55" s="198" t="s">
        <v>60</v>
      </c>
      <c r="PY55" s="191" t="e">
        <f>COUNTIF(#REF!,"○")</f>
        <v>#REF!</v>
      </c>
      <c r="QK55" s="198" t="s">
        <v>60</v>
      </c>
      <c r="QL55" s="191" t="e">
        <f>COUNTIF(#REF!,"○")</f>
        <v>#REF!</v>
      </c>
      <c r="QX55" s="198" t="s">
        <v>60</v>
      </c>
      <c r="QY55" s="191" t="e">
        <f>COUNTIF(#REF!,"○")</f>
        <v>#REF!</v>
      </c>
      <c r="RK55" s="198" t="s">
        <v>60</v>
      </c>
      <c r="RL55" s="191" t="e">
        <f>COUNTIF(#REF!,"○")</f>
        <v>#REF!</v>
      </c>
      <c r="RX55" s="198" t="s">
        <v>60</v>
      </c>
      <c r="RY55" s="191" t="e">
        <f>COUNTIF(#REF!,"○")</f>
        <v>#REF!</v>
      </c>
      <c r="SK55" s="198" t="s">
        <v>60</v>
      </c>
      <c r="SL55" s="191" t="e">
        <f>COUNTIF(#REF!,"○")</f>
        <v>#REF!</v>
      </c>
    </row>
    <row r="56" spans="3:506" hidden="1">
      <c r="K56" s="194"/>
      <c r="L56" s="232"/>
      <c r="X56" s="194"/>
      <c r="Y56" s="232"/>
      <c r="AK56" s="203"/>
      <c r="AL56" s="192"/>
      <c r="AX56" s="197"/>
      <c r="AY56" s="192"/>
      <c r="BK56" s="197"/>
      <c r="BL56" s="192"/>
      <c r="BX56" s="197"/>
      <c r="BY56" s="192"/>
      <c r="CK56" s="197"/>
      <c r="CL56" s="192"/>
      <c r="CX56" s="197"/>
      <c r="CY56" s="192"/>
      <c r="DK56" s="197"/>
      <c r="DL56" s="192"/>
      <c r="DX56" s="197"/>
      <c r="DY56" s="192"/>
      <c r="EK56" s="197"/>
      <c r="EL56" s="192"/>
      <c r="EX56" s="197"/>
      <c r="EY56" s="192"/>
      <c r="FK56" s="197"/>
      <c r="FL56" s="192"/>
      <c r="FX56" s="197"/>
      <c r="FY56" s="192"/>
      <c r="GK56" s="197"/>
      <c r="GL56" s="192"/>
      <c r="GX56" s="197"/>
      <c r="GY56" s="192"/>
      <c r="HK56" s="197"/>
      <c r="HL56" s="192"/>
      <c r="HX56" s="197"/>
      <c r="HY56" s="192"/>
      <c r="IK56" s="197"/>
      <c r="IL56" s="192"/>
      <c r="IX56" s="197"/>
      <c r="IY56" s="192"/>
      <c r="JK56" s="197"/>
      <c r="JL56" s="192"/>
      <c r="JX56" s="197"/>
      <c r="JY56" s="192"/>
      <c r="KK56" s="197"/>
      <c r="KL56" s="192"/>
      <c r="KX56" s="197"/>
      <c r="KY56" s="192"/>
      <c r="LK56" s="197"/>
      <c r="LL56" s="192"/>
      <c r="LX56" s="197"/>
      <c r="LY56" s="192"/>
      <c r="MK56" s="197"/>
      <c r="ML56" s="192"/>
      <c r="MX56" s="197"/>
      <c r="MY56" s="192"/>
      <c r="NK56" s="197"/>
      <c r="NL56" s="192"/>
      <c r="NX56" s="197"/>
      <c r="NY56" s="192"/>
      <c r="OK56" s="197"/>
      <c r="OL56" s="192"/>
      <c r="OX56" s="197"/>
      <c r="OY56" s="192"/>
      <c r="PK56" s="197"/>
      <c r="PL56" s="192"/>
      <c r="PX56" s="197"/>
      <c r="PY56" s="192"/>
      <c r="QK56" s="197"/>
      <c r="QL56" s="192"/>
      <c r="QX56" s="197"/>
      <c r="QY56" s="192"/>
      <c r="RK56" s="197"/>
      <c r="RL56" s="192"/>
      <c r="RX56" s="197"/>
      <c r="RY56" s="192"/>
      <c r="SK56" s="197"/>
      <c r="SL56" s="192"/>
    </row>
    <row r="57" spans="3:506" hidden="1">
      <c r="K57" s="242" t="s">
        <v>56</v>
      </c>
      <c r="L57" s="251" t="str">
        <f>IF(L10&lt;28,"判定対象外",IF(L14&gt;0.1785,"達成","不達成"))</f>
        <v>判定対象外</v>
      </c>
      <c r="X57" s="198" t="s">
        <v>56</v>
      </c>
      <c r="Y57" s="251" t="str">
        <f>IF(Y10&lt;28,"判定対象外",IF(Y14&gt;0.1785,"達成","不達成"))</f>
        <v>判定対象外</v>
      </c>
      <c r="AK57" s="217" t="s">
        <v>56</v>
      </c>
      <c r="AL57" s="210" t="str">
        <f>IF(AL10&lt;28,"判定対象外",IF(AL14&gt;0.1785,"達成","不達成"))</f>
        <v>判定対象外</v>
      </c>
      <c r="AX57" s="217" t="s">
        <v>56</v>
      </c>
      <c r="AY57" s="210" t="str">
        <f>IF(AY10&lt;28,"判定対象外",IF(AY14&gt;0.1785,"達成","不達成"))</f>
        <v>判定対象外</v>
      </c>
      <c r="BK57" s="217" t="s">
        <v>56</v>
      </c>
      <c r="BL57" s="210" t="str">
        <f>IF(BL10&lt;28,"判定対象外",IF(BL14&gt;0.1785,"達成","不達成"))</f>
        <v>判定対象外</v>
      </c>
      <c r="BX57" s="217" t="s">
        <v>56</v>
      </c>
      <c r="BY57" s="210" t="str">
        <f>IF(BY10&lt;28,"判定対象外",IF(BY14&gt;0.1785,"達成","不達成"))</f>
        <v>判定対象外</v>
      </c>
      <c r="CK57" s="217" t="s">
        <v>56</v>
      </c>
      <c r="CL57" s="210" t="str">
        <f>IF(CL10&lt;28,"判定対象外",IF(CL14&gt;0.1785,"達成","不達成"))</f>
        <v>判定対象外</v>
      </c>
      <c r="CX57" s="217" t="s">
        <v>56</v>
      </c>
      <c r="CY57" s="210" t="str">
        <f>IF(CY10&lt;28,"判定対象外",IF(CY14&gt;0.1785,"達成","不達成"))</f>
        <v>判定対象外</v>
      </c>
      <c r="DK57" s="217" t="s">
        <v>56</v>
      </c>
      <c r="DL57" s="210" t="str">
        <f>IF(DL10&lt;28,"判定対象外",IF(DL14&gt;0.1785,"達成","不達成"))</f>
        <v>判定対象外</v>
      </c>
      <c r="DX57" s="217" t="s">
        <v>56</v>
      </c>
      <c r="DY57" s="210" t="str">
        <f>IF(DY10&lt;28,"判定対象外",IF(DY14&gt;0.1785,"達成","不達成"))</f>
        <v>判定対象外</v>
      </c>
      <c r="EK57" s="217" t="s">
        <v>56</v>
      </c>
      <c r="EL57" s="210" t="str">
        <f>IF(EL10&lt;28,"判定対象外",IF(EL14&gt;0.1785,"達成","不達成"))</f>
        <v>判定対象外</v>
      </c>
      <c r="EX57" s="217" t="s">
        <v>56</v>
      </c>
      <c r="EY57" s="210" t="str">
        <f>IF(EY10&lt;28,"判定対象外",IF(EY14&gt;0.1785,"達成","不達成"))</f>
        <v>判定対象外</v>
      </c>
      <c r="FK57" s="217" t="s">
        <v>56</v>
      </c>
      <c r="FL57" s="210" t="str">
        <f>IF(FL10&lt;28,"判定対象外",IF(FL14&gt;0.1785,"達成","不達成"))</f>
        <v>判定対象外</v>
      </c>
      <c r="FX57" s="217" t="s">
        <v>56</v>
      </c>
      <c r="FY57" s="210" t="str">
        <f>IF(FY10&lt;28,"判定対象外",IF(FY14&gt;0.1785,"達成","不達成"))</f>
        <v>判定対象外</v>
      </c>
      <c r="GK57" s="217" t="s">
        <v>56</v>
      </c>
      <c r="GL57" s="210" t="str">
        <f>IF(GL10&lt;28,"判定対象外",IF(GL14&gt;0.1785,"達成","不達成"))</f>
        <v>判定対象外</v>
      </c>
      <c r="GX57" s="217" t="s">
        <v>56</v>
      </c>
      <c r="GY57" s="210" t="str">
        <f>IF(GY10&lt;28,"判定対象外",IF(GY14&gt;0.1785,"達成","不達成"))</f>
        <v>判定対象外</v>
      </c>
      <c r="HK57" s="217" t="s">
        <v>56</v>
      </c>
      <c r="HL57" s="210" t="str">
        <f>IF(HL10&lt;28,"判定対象外",IF(HL14&gt;0.1785,"達成","不達成"))</f>
        <v>判定対象外</v>
      </c>
      <c r="HX57" s="217" t="s">
        <v>56</v>
      </c>
      <c r="HY57" s="210" t="str">
        <f>IF(HY10&lt;28,"判定対象外",IF(HY14&gt;0.1785,"達成","不達成"))</f>
        <v>判定対象外</v>
      </c>
      <c r="IK57" s="217" t="s">
        <v>56</v>
      </c>
      <c r="IL57" s="210" t="str">
        <f>IF(IL10&lt;28,"判定対象外",IF(IL14&gt;0.1785,"達成","不達成"))</f>
        <v>判定対象外</v>
      </c>
      <c r="IX57" s="217" t="s">
        <v>56</v>
      </c>
      <c r="IY57" s="210" t="str">
        <f>IF(IY10&lt;28,"判定対象外",IF(IY14&gt;0.1785,"達成","不達成"))</f>
        <v>判定対象外</v>
      </c>
      <c r="JK57" s="217" t="s">
        <v>56</v>
      </c>
      <c r="JL57" s="210" t="e">
        <f>IF(#REF!&lt;28,"判定対象外",IF(#REF!&gt;0.1785,"達成","不達成"))</f>
        <v>#REF!</v>
      </c>
      <c r="JX57" s="217" t="s">
        <v>56</v>
      </c>
      <c r="JY57" s="210" t="e">
        <f>IF(#REF!&lt;28,"判定対象外",IF(#REF!&gt;0.1785,"達成","不達成"))</f>
        <v>#REF!</v>
      </c>
      <c r="KK57" s="217" t="s">
        <v>56</v>
      </c>
      <c r="KL57" s="210" t="e">
        <f>IF(#REF!&lt;28,"判定対象外",IF(#REF!&gt;0.1785,"達成","不達成"))</f>
        <v>#REF!</v>
      </c>
      <c r="KX57" s="217" t="s">
        <v>56</v>
      </c>
      <c r="KY57" s="210" t="e">
        <f>IF(#REF!&lt;28,"判定対象外",IF(#REF!&gt;0.1785,"達成","不達成"))</f>
        <v>#REF!</v>
      </c>
      <c r="LK57" s="217" t="s">
        <v>56</v>
      </c>
      <c r="LL57" s="210" t="e">
        <f>IF(#REF!&lt;28,"判定対象外",IF(#REF!&gt;0.1785,"達成","不達成"))</f>
        <v>#REF!</v>
      </c>
      <c r="LX57" s="217" t="s">
        <v>56</v>
      </c>
      <c r="LY57" s="210" t="e">
        <f>IF(#REF!&lt;28,"判定対象外",IF(#REF!&gt;0.1785,"達成","不達成"))</f>
        <v>#REF!</v>
      </c>
      <c r="MK57" s="217" t="s">
        <v>56</v>
      </c>
      <c r="ML57" s="210" t="e">
        <f>IF(#REF!&lt;28,"判定対象外",IF(#REF!&gt;0.1785,"達成","不達成"))</f>
        <v>#REF!</v>
      </c>
      <c r="MX57" s="217" t="s">
        <v>56</v>
      </c>
      <c r="MY57" s="210" t="e">
        <f>IF(#REF!&lt;28,"判定対象外",IF(#REF!&gt;0.1785,"達成","不達成"))</f>
        <v>#REF!</v>
      </c>
      <c r="NK57" s="217" t="s">
        <v>56</v>
      </c>
      <c r="NL57" s="210" t="e">
        <f>IF(#REF!&lt;28,"判定対象外",IF(#REF!&gt;0.1785,"達成","不達成"))</f>
        <v>#REF!</v>
      </c>
      <c r="NX57" s="217" t="s">
        <v>56</v>
      </c>
      <c r="NY57" s="210" t="e">
        <f>IF(#REF!&lt;28,"判定対象外",IF(#REF!&gt;0.1785,"達成","不達成"))</f>
        <v>#REF!</v>
      </c>
      <c r="OK57" s="217" t="s">
        <v>56</v>
      </c>
      <c r="OL57" s="210" t="e">
        <f>IF(#REF!&lt;28,"判定対象外",IF(#REF!&gt;0.1785,"達成","不達成"))</f>
        <v>#REF!</v>
      </c>
      <c r="OX57" s="217" t="s">
        <v>56</v>
      </c>
      <c r="OY57" s="210" t="e">
        <f>IF(#REF!&lt;28,"判定対象外",IF(#REF!&gt;0.1785,"達成","不達成"))</f>
        <v>#REF!</v>
      </c>
      <c r="PK57" s="217" t="s">
        <v>56</v>
      </c>
      <c r="PL57" s="210" t="e">
        <f>IF(#REF!&lt;28,"判定対象外",IF(#REF!&gt;0.1785,"達成","不達成"))</f>
        <v>#REF!</v>
      </c>
      <c r="PX57" s="217" t="s">
        <v>56</v>
      </c>
      <c r="PY57" s="210" t="e">
        <f>IF(#REF!&lt;28,"判定対象外",IF(#REF!&gt;0.1785,"達成","不達成"))</f>
        <v>#REF!</v>
      </c>
      <c r="QK57" s="217" t="s">
        <v>56</v>
      </c>
      <c r="QL57" s="210" t="e">
        <f>IF(#REF!&lt;28,"判定対象外",IF(#REF!&gt;0.1785,"達成","不達成"))</f>
        <v>#REF!</v>
      </c>
      <c r="QX57" s="217" t="s">
        <v>56</v>
      </c>
      <c r="QY57" s="210" t="e">
        <f>IF(#REF!&lt;28,"判定対象外",IF(#REF!&gt;0.1785,"達成","不達成"))</f>
        <v>#REF!</v>
      </c>
      <c r="RK57" s="217" t="s">
        <v>56</v>
      </c>
      <c r="RL57" s="210" t="e">
        <f>IF(#REF!&lt;28,"判定対象外",IF(#REF!&gt;0.1785,"達成","不達成"))</f>
        <v>#REF!</v>
      </c>
      <c r="RX57" s="217" t="s">
        <v>56</v>
      </c>
      <c r="RY57" s="210" t="e">
        <f>IF(#REF!&lt;28,"判定対象外",IF(#REF!&gt;0.1785,"達成","不達成"))</f>
        <v>#REF!</v>
      </c>
      <c r="SK57" s="217" t="s">
        <v>56</v>
      </c>
      <c r="SL57" s="210" t="e">
        <f>IF(#REF!&lt;28,"判定対象外",IF(#REF!&gt;0.1785,"達成","不達成"))</f>
        <v>#REF!</v>
      </c>
    </row>
    <row r="58" spans="3:506" hidden="1">
      <c r="K58" s="186"/>
      <c r="L58" s="252"/>
      <c r="X58" s="194"/>
      <c r="Y58" s="252"/>
      <c r="AK58" s="233"/>
      <c r="AL58" s="211"/>
      <c r="AX58" s="218"/>
      <c r="AY58" s="211"/>
      <c r="BK58" s="218"/>
      <c r="BL58" s="211"/>
      <c r="BX58" s="218"/>
      <c r="BY58" s="211"/>
      <c r="CK58" s="218"/>
      <c r="CL58" s="211"/>
      <c r="CX58" s="218"/>
      <c r="CY58" s="211"/>
      <c r="DK58" s="218"/>
      <c r="DL58" s="211"/>
      <c r="DX58" s="218"/>
      <c r="DY58" s="211"/>
      <c r="EK58" s="218"/>
      <c r="EL58" s="211"/>
      <c r="EX58" s="218"/>
      <c r="EY58" s="211"/>
      <c r="FK58" s="218"/>
      <c r="FL58" s="211"/>
      <c r="FX58" s="218"/>
      <c r="FY58" s="211"/>
      <c r="GK58" s="218"/>
      <c r="GL58" s="211"/>
      <c r="GX58" s="218"/>
      <c r="GY58" s="211"/>
      <c r="HK58" s="218"/>
      <c r="HL58" s="211"/>
      <c r="HX58" s="218"/>
      <c r="HY58" s="211"/>
      <c r="IK58" s="218"/>
      <c r="IL58" s="211"/>
      <c r="IX58" s="218"/>
      <c r="IY58" s="211"/>
      <c r="JK58" s="218"/>
      <c r="JL58" s="211"/>
      <c r="JX58" s="218"/>
      <c r="JY58" s="211"/>
      <c r="KK58" s="218"/>
      <c r="KL58" s="211"/>
      <c r="KX58" s="218"/>
      <c r="KY58" s="211"/>
      <c r="LK58" s="218"/>
      <c r="LL58" s="211"/>
      <c r="LX58" s="218"/>
      <c r="LY58" s="211"/>
      <c r="MK58" s="218"/>
      <c r="ML58" s="211"/>
      <c r="MX58" s="218"/>
      <c r="MY58" s="211"/>
      <c r="NK58" s="218"/>
      <c r="NL58" s="211"/>
      <c r="NX58" s="218"/>
      <c r="NY58" s="211"/>
      <c r="OK58" s="218"/>
      <c r="OL58" s="211"/>
      <c r="OX58" s="218"/>
      <c r="OY58" s="211"/>
      <c r="PK58" s="218"/>
      <c r="PL58" s="211"/>
      <c r="PX58" s="218"/>
      <c r="PY58" s="211"/>
      <c r="QK58" s="218"/>
      <c r="QL58" s="211"/>
      <c r="QX58" s="218"/>
      <c r="QY58" s="211"/>
      <c r="RK58" s="218"/>
      <c r="RL58" s="211"/>
      <c r="RX58" s="218"/>
      <c r="RY58" s="211"/>
      <c r="SK58" s="218"/>
      <c r="SL58" s="211"/>
    </row>
    <row r="59" spans="3:506" hidden="1"/>
    <row r="60" spans="3:506" hidden="1">
      <c r="K60" s="250" t="s">
        <v>74</v>
      </c>
      <c r="L60" s="250"/>
      <c r="X60" s="250" t="s">
        <v>74</v>
      </c>
      <c r="Y60" s="250"/>
    </row>
    <row r="61" spans="3:506" ht="18.75" hidden="1" customHeight="1">
      <c r="K61" s="247" t="s">
        <v>60</v>
      </c>
      <c r="L61" s="240">
        <f>L55</f>
        <v>0</v>
      </c>
      <c r="X61" s="247" t="s">
        <v>60</v>
      </c>
      <c r="Y61" s="202">
        <f>L61+Y55</f>
        <v>0</v>
      </c>
      <c r="AK61" s="217" t="s">
        <v>60</v>
      </c>
      <c r="AL61" s="207">
        <f>Y61+AL55</f>
        <v>0</v>
      </c>
      <c r="AX61" s="204" t="s">
        <v>60</v>
      </c>
      <c r="AY61" s="207">
        <f>AL61+AY55</f>
        <v>0</v>
      </c>
      <c r="BK61" s="204" t="s">
        <v>60</v>
      </c>
      <c r="BL61" s="207">
        <f>AY61+BL55</f>
        <v>0</v>
      </c>
      <c r="BX61" s="204" t="s">
        <v>60</v>
      </c>
      <c r="BY61" s="207">
        <f>BL61+BY55</f>
        <v>0</v>
      </c>
      <c r="CK61" s="204" t="s">
        <v>60</v>
      </c>
      <c r="CL61" s="207">
        <f>BY61+CL55</f>
        <v>0</v>
      </c>
      <c r="CX61" s="204" t="s">
        <v>60</v>
      </c>
      <c r="CY61" s="207">
        <f>CL61+CY55</f>
        <v>0</v>
      </c>
      <c r="DK61" s="204" t="s">
        <v>60</v>
      </c>
      <c r="DL61" s="207">
        <f>CY61+DL55</f>
        <v>0</v>
      </c>
      <c r="DX61" s="204" t="s">
        <v>60</v>
      </c>
      <c r="DY61" s="207">
        <f>DL61+DY55</f>
        <v>0</v>
      </c>
      <c r="EK61" s="204" t="s">
        <v>60</v>
      </c>
      <c r="EL61" s="207">
        <f>DY61+EL55</f>
        <v>0</v>
      </c>
      <c r="EX61" s="204" t="s">
        <v>60</v>
      </c>
      <c r="EY61" s="207">
        <f>EL61+EY55</f>
        <v>0</v>
      </c>
      <c r="FK61" s="204" t="s">
        <v>60</v>
      </c>
      <c r="FL61" s="207">
        <f>EY61+FL55</f>
        <v>0</v>
      </c>
      <c r="FX61" s="204" t="s">
        <v>60</v>
      </c>
      <c r="FY61" s="207">
        <f>FL61+FY55</f>
        <v>0</v>
      </c>
      <c r="GK61" s="204" t="s">
        <v>60</v>
      </c>
      <c r="GL61" s="207">
        <f>FY61+GL55</f>
        <v>0</v>
      </c>
      <c r="GX61" s="204" t="s">
        <v>60</v>
      </c>
      <c r="GY61" s="207">
        <f>GL61+GY55</f>
        <v>0</v>
      </c>
      <c r="HK61" s="204" t="s">
        <v>60</v>
      </c>
      <c r="HL61" s="207">
        <f>GY61+HL55</f>
        <v>0</v>
      </c>
      <c r="HX61" s="204" t="s">
        <v>60</v>
      </c>
      <c r="HY61" s="207">
        <f>HL61+HY55</f>
        <v>0</v>
      </c>
      <c r="IK61" s="204" t="s">
        <v>60</v>
      </c>
      <c r="IL61" s="207">
        <f>HY61+IL55</f>
        <v>0</v>
      </c>
      <c r="IX61" s="204" t="s">
        <v>60</v>
      </c>
      <c r="IY61" s="207">
        <f>IL61+IY55</f>
        <v>0</v>
      </c>
      <c r="JK61" s="204" t="s">
        <v>60</v>
      </c>
      <c r="JL61" s="207" t="e">
        <f>IY61+JL55</f>
        <v>#REF!</v>
      </c>
      <c r="JX61" s="204" t="s">
        <v>60</v>
      </c>
      <c r="JY61" s="207" t="e">
        <f>JL61+JY55</f>
        <v>#REF!</v>
      </c>
      <c r="KK61" s="204" t="s">
        <v>60</v>
      </c>
      <c r="KL61" s="207" t="e">
        <f>JY61+KL55</f>
        <v>#REF!</v>
      </c>
      <c r="KX61" s="204" t="s">
        <v>60</v>
      </c>
      <c r="KY61" s="207" t="e">
        <f>KL61+KY55</f>
        <v>#REF!</v>
      </c>
      <c r="LK61" s="204" t="s">
        <v>60</v>
      </c>
      <c r="LL61" s="207" t="e">
        <f>KY61+LL55</f>
        <v>#REF!</v>
      </c>
      <c r="LX61" s="204" t="s">
        <v>60</v>
      </c>
      <c r="LY61" s="207" t="e">
        <f>LL61+LY55</f>
        <v>#REF!</v>
      </c>
      <c r="MK61" s="204" t="s">
        <v>60</v>
      </c>
      <c r="ML61" s="207" t="e">
        <f>LY61+ML55</f>
        <v>#REF!</v>
      </c>
      <c r="MX61" s="204" t="s">
        <v>60</v>
      </c>
      <c r="MY61" s="207" t="e">
        <f>ML61+MY55</f>
        <v>#REF!</v>
      </c>
      <c r="NK61" s="204" t="s">
        <v>60</v>
      </c>
      <c r="NL61" s="207" t="e">
        <f>MY61+NL55</f>
        <v>#REF!</v>
      </c>
      <c r="NX61" s="204" t="s">
        <v>60</v>
      </c>
      <c r="NY61" s="207" t="e">
        <f>NL61+NY55</f>
        <v>#REF!</v>
      </c>
      <c r="OK61" s="204" t="s">
        <v>60</v>
      </c>
      <c r="OL61" s="207" t="e">
        <f>NY61+OL55</f>
        <v>#REF!</v>
      </c>
      <c r="OX61" s="204" t="s">
        <v>60</v>
      </c>
      <c r="OY61" s="207" t="e">
        <f>OL61+OY55</f>
        <v>#REF!</v>
      </c>
      <c r="PK61" s="204" t="s">
        <v>60</v>
      </c>
      <c r="PL61" s="207" t="e">
        <f>OY61+PL55</f>
        <v>#REF!</v>
      </c>
      <c r="PX61" s="204" t="s">
        <v>60</v>
      </c>
      <c r="PY61" s="207" t="e">
        <f>PL61+PY55</f>
        <v>#REF!</v>
      </c>
      <c r="QK61" s="204" t="s">
        <v>60</v>
      </c>
      <c r="QL61" s="207" t="e">
        <f>PY61+QL55</f>
        <v>#REF!</v>
      </c>
      <c r="QX61" s="204" t="s">
        <v>60</v>
      </c>
      <c r="QY61" s="207" t="e">
        <f>QL61+QY55</f>
        <v>#REF!</v>
      </c>
      <c r="RK61" s="204" t="s">
        <v>60</v>
      </c>
      <c r="RL61" s="207" t="e">
        <f>QY61+RL55</f>
        <v>#REF!</v>
      </c>
      <c r="RX61" s="204" t="s">
        <v>60</v>
      </c>
      <c r="RY61" s="207" t="e">
        <f>RL61+RY55</f>
        <v>#REF!</v>
      </c>
      <c r="SK61" s="204" t="s">
        <v>60</v>
      </c>
      <c r="SL61" s="207" t="e">
        <f>RY61+SL55</f>
        <v>#REF!</v>
      </c>
    </row>
    <row r="62" spans="3:506" hidden="1">
      <c r="K62" s="248"/>
      <c r="L62" s="241"/>
      <c r="X62" s="248"/>
      <c r="Y62" s="232"/>
      <c r="AK62" s="220"/>
      <c r="AL62" s="208"/>
      <c r="AX62" s="205"/>
      <c r="AY62" s="208"/>
      <c r="BK62" s="205"/>
      <c r="BL62" s="208"/>
      <c r="BX62" s="205"/>
      <c r="BY62" s="208"/>
      <c r="CK62" s="205"/>
      <c r="CL62" s="208"/>
      <c r="CX62" s="205"/>
      <c r="CY62" s="208"/>
      <c r="DK62" s="205"/>
      <c r="DL62" s="208"/>
      <c r="DX62" s="205"/>
      <c r="DY62" s="208"/>
      <c r="EK62" s="205"/>
      <c r="EL62" s="208"/>
      <c r="EX62" s="205"/>
      <c r="EY62" s="208"/>
      <c r="FK62" s="205"/>
      <c r="FL62" s="208"/>
      <c r="FX62" s="205"/>
      <c r="FY62" s="208"/>
      <c r="GK62" s="205"/>
      <c r="GL62" s="208"/>
      <c r="GX62" s="205"/>
      <c r="GY62" s="208"/>
      <c r="HK62" s="205"/>
      <c r="HL62" s="208"/>
      <c r="HX62" s="205"/>
      <c r="HY62" s="208"/>
      <c r="IK62" s="205"/>
      <c r="IL62" s="208"/>
      <c r="IX62" s="205"/>
      <c r="IY62" s="208"/>
      <c r="JK62" s="205"/>
      <c r="JL62" s="208"/>
      <c r="JX62" s="205"/>
      <c r="JY62" s="208"/>
      <c r="KK62" s="205"/>
      <c r="KL62" s="208"/>
      <c r="KX62" s="205"/>
      <c r="KY62" s="208"/>
      <c r="LK62" s="205"/>
      <c r="LL62" s="208"/>
      <c r="LX62" s="205"/>
      <c r="LY62" s="208"/>
      <c r="MK62" s="205"/>
      <c r="ML62" s="208"/>
      <c r="MX62" s="205"/>
      <c r="MY62" s="208"/>
      <c r="NK62" s="205"/>
      <c r="NL62" s="208"/>
      <c r="NX62" s="205"/>
      <c r="NY62" s="208"/>
      <c r="OK62" s="205"/>
      <c r="OL62" s="208"/>
      <c r="OX62" s="205"/>
      <c r="OY62" s="208"/>
      <c r="PK62" s="205"/>
      <c r="PL62" s="208"/>
      <c r="PX62" s="205"/>
      <c r="PY62" s="208"/>
      <c r="QK62" s="205"/>
      <c r="QL62" s="208"/>
      <c r="QX62" s="205"/>
      <c r="QY62" s="208"/>
      <c r="RK62" s="205"/>
      <c r="RL62" s="208"/>
      <c r="RX62" s="205"/>
      <c r="RY62" s="208"/>
      <c r="SK62" s="205"/>
      <c r="SL62" s="208"/>
    </row>
    <row r="63" spans="3:506" hidden="1">
      <c r="K63" s="73" t="s">
        <v>76</v>
      </c>
      <c r="L63" s="72">
        <f>IF(COUNTIFS(F10:F47,"○",E10:E47,"")=0,1,0)</f>
        <v>1</v>
      </c>
      <c r="Y63" s="9">
        <f>IF(AND(COUNTIFS(S10:S47,"○",R10:R47,"")=0,L63=1),1,0)</f>
        <v>1</v>
      </c>
      <c r="AL63" s="9">
        <f>IF(AND(COUNTIFS(AF10:AF47,"○",AE10:AE47,"")=0,Y63=1),1,0)</f>
        <v>1</v>
      </c>
      <c r="AY63" s="9">
        <f>IF(AND(COUNTIFS(AS10:AS47,"○",AR10:AR47,"")=0,AL63=1),1,0)</f>
        <v>1</v>
      </c>
      <c r="BL63" s="9">
        <f>IF(AND(COUNTIFS(BF10:BF47,"○",BE10:BE47,"")=0,AY63=1),1,0)</f>
        <v>1</v>
      </c>
      <c r="BY63" s="9">
        <f>IF(AND(COUNTIFS(BS10:BS47,"○",BR10:BR47,"")=0,BL63=1),1,0)</f>
        <v>1</v>
      </c>
      <c r="CL63" s="9">
        <f>IF(AND(COUNTIFS(CF10:CF47,"○",CE10:CE47,"")=0,BY63=1),1,0)</f>
        <v>1</v>
      </c>
      <c r="CY63" s="9">
        <f>IF(AND(COUNTIFS(CS10:CS47,"○",CR10:CR47,"")=0,CL63=1),1,0)</f>
        <v>1</v>
      </c>
      <c r="DL63" s="9">
        <f>IF(AND(COUNTIFS(DF10:DF47,"○",DE10:DE47,"")=0,CY63=1),1,0)</f>
        <v>1</v>
      </c>
      <c r="DY63" s="9">
        <f>IF(AND(COUNTIFS(DS10:DS47,"○",DR10:DR47,"")=0,DL63=1),1,0)</f>
        <v>1</v>
      </c>
      <c r="EL63" s="9">
        <f>IF(AND(COUNTIFS(EF10:EF47,"○",EE10:EE47,"")=0,DY63=1),1,0)</f>
        <v>1</v>
      </c>
      <c r="EY63" s="9">
        <f>IF(AND(COUNTIFS(ES10:ES47,"○",ER10:ER47,"")=0,EL63=1),1,0)</f>
        <v>1</v>
      </c>
      <c r="FL63" s="9">
        <f>IF(AND(COUNTIFS(FF10:FF47,"○",FE10:FE47,"")=0,EY63=1),1,0)</f>
        <v>1</v>
      </c>
      <c r="FY63" s="9">
        <f>IF(AND(COUNTIFS(FS10:FS47,"○",FR10:FR47,"")=0,FL63=1),1,0)</f>
        <v>1</v>
      </c>
      <c r="GL63" s="9">
        <f>IF(AND(COUNTIFS(GF10:GF47,"○",GE10:GE47,"")=0,FY63=1),1,0)</f>
        <v>1</v>
      </c>
      <c r="GY63" s="9">
        <f>IF(AND(COUNTIFS(GS10:GS47,"○",GR10:GR47,"")=0,GL63=1),1,0)</f>
        <v>1</v>
      </c>
      <c r="HL63" s="9">
        <f>IF(AND(COUNTIFS(HF10:HF47,"○",HE10:HE47,"")=0,GY63=1),1,0)</f>
        <v>1</v>
      </c>
      <c r="HY63" s="9">
        <f>IF(AND(COUNTIFS(HS10:HS47,"○",HR10:HR47,"")=0,HL63=1),1,0)</f>
        <v>1</v>
      </c>
      <c r="IL63" s="9">
        <f>IF(AND(COUNTIFS(IF10:IF47,"○",IE10:IE47,"")=0,HY63=1),1,0)</f>
        <v>1</v>
      </c>
      <c r="IY63" s="9">
        <f>IF(AND(COUNTIFS(IS10:IS47,"○",IR10:IR47,"")=0,IL63=1),1,0)</f>
        <v>1</v>
      </c>
      <c r="JL63" s="9" t="e">
        <f>IF(AND(COUNTIFS(#REF!,"○",#REF!,"")=0,IY63=1),1,0)</f>
        <v>#REF!</v>
      </c>
      <c r="JY63" s="9" t="e">
        <f>IF(AND(COUNTIFS(#REF!,"○",#REF!,"")=0,JL63=1),1,0)</f>
        <v>#REF!</v>
      </c>
      <c r="KL63" s="9" t="e">
        <f>IF(AND(COUNTIFS(#REF!,"○",#REF!,"")=0,JY63=1),1,0)</f>
        <v>#REF!</v>
      </c>
      <c r="KY63" s="9" t="e">
        <f>IF(AND(COUNTIFS(#REF!,"○",#REF!,"")=0,KL63=1),1,0)</f>
        <v>#REF!</v>
      </c>
      <c r="LL63" s="9" t="e">
        <f>IF(AND(COUNTIFS(#REF!,"○",#REF!,"")=0,KY63=1),1,0)</f>
        <v>#REF!</v>
      </c>
      <c r="LY63" s="9" t="e">
        <f>IF(AND(COUNTIFS(#REF!,"○",#REF!,"")=0,LL63=1),1,0)</f>
        <v>#REF!</v>
      </c>
      <c r="ML63" s="9" t="e">
        <f>IF(AND(COUNTIFS(#REF!,"○",#REF!,"")=0,LY63=1),1,0)</f>
        <v>#REF!</v>
      </c>
      <c r="MY63" s="9" t="e">
        <f>IF(AND(COUNTIFS(#REF!,"○",#REF!,"")=0,ML63=1),1,0)</f>
        <v>#REF!</v>
      </c>
      <c r="NL63" s="9" t="e">
        <f>IF(AND(COUNTIFS(#REF!,"○",#REF!,"")=0,MY63=1),1,0)</f>
        <v>#REF!</v>
      </c>
      <c r="NY63" s="9" t="e">
        <f>IF(AND(COUNTIFS(#REF!,"○",#REF!,"")=0,NL63=1),1,0)</f>
        <v>#REF!</v>
      </c>
      <c r="OL63" s="9" t="e">
        <f>IF(AND(COUNTIFS(#REF!,"○",#REF!,"")=0,NY63=1),1,0)</f>
        <v>#REF!</v>
      </c>
      <c r="OY63" s="9" t="e">
        <f>IF(AND(COUNTIFS(#REF!,"○",#REF!,"")=0,OL63=1),1,0)</f>
        <v>#REF!</v>
      </c>
      <c r="PL63" s="9" t="e">
        <f>IF(AND(COUNTIFS(#REF!,"○",#REF!,"")=0,OY63=1),1,0)</f>
        <v>#REF!</v>
      </c>
      <c r="PY63" s="9" t="e">
        <f>IF(AND(COUNTIFS(#REF!,"○",#REF!,"")=0,PL63=1),1,0)</f>
        <v>#REF!</v>
      </c>
      <c r="QL63" s="9" t="e">
        <f>IF(AND(COUNTIFS(#REF!,"○",#REF!,"")=0,PY63=1),1,0)</f>
        <v>#REF!</v>
      </c>
      <c r="QY63" s="9" t="e">
        <f>IF(AND(COUNTIFS(#REF!,"○",#REF!,"")=0,QL63=1),1,0)</f>
        <v>#REF!</v>
      </c>
      <c r="RL63" s="9" t="e">
        <f>IF(AND(COUNTIFS(#REF!,"○",#REF!,"")=0,QY63=1),1,0)</f>
        <v>#REF!</v>
      </c>
      <c r="RY63" s="9" t="e">
        <f>IF(AND(COUNTIFS(#REF!,"○",#REF!,"")=0,RL63=1),1,0)</f>
        <v>#REF!</v>
      </c>
      <c r="SL63" s="9" t="e">
        <f>IF(AND(COUNTIFS(#REF!,"○",#REF!,"")=0,RY63=1),1,0)</f>
        <v>#REF!</v>
      </c>
    </row>
    <row r="64" spans="3:506">
      <c r="SL64" s="9"/>
    </row>
    <row r="65" spans="2:3">
      <c r="B65" s="75" t="s">
        <v>91</v>
      </c>
      <c r="C65" s="76">
        <f>入力シート!C8</f>
        <v>0</v>
      </c>
    </row>
  </sheetData>
  <sheetProtection selectLockedCells="1"/>
  <mergeCells count="1793">
    <mergeCell ref="IK43:IL44"/>
    <mergeCell ref="IX28:IY29"/>
    <mergeCell ref="IX30:IY31"/>
    <mergeCell ref="IX32:IY33"/>
    <mergeCell ref="IX41:IY42"/>
    <mergeCell ref="IX43:IY44"/>
    <mergeCell ref="GK28:GL29"/>
    <mergeCell ref="GK30:GL31"/>
    <mergeCell ref="GK32:GL33"/>
    <mergeCell ref="GK41:GL42"/>
    <mergeCell ref="GK43:GL44"/>
    <mergeCell ref="GX28:GY29"/>
    <mergeCell ref="GX30:GY31"/>
    <mergeCell ref="GX32:GY33"/>
    <mergeCell ref="GX41:GY42"/>
    <mergeCell ref="GX43:GY44"/>
    <mergeCell ref="HX28:HY29"/>
    <mergeCell ref="HX30:HY31"/>
    <mergeCell ref="HX32:HY33"/>
    <mergeCell ref="HX41:HY42"/>
    <mergeCell ref="HX43:HY44"/>
    <mergeCell ref="CX41:CY42"/>
    <mergeCell ref="CX43:CY44"/>
    <mergeCell ref="DK28:DL29"/>
    <mergeCell ref="DK30:DL31"/>
    <mergeCell ref="DK32:DL33"/>
    <mergeCell ref="DK41:DL42"/>
    <mergeCell ref="DK43:DL44"/>
    <mergeCell ref="DX28:DY29"/>
    <mergeCell ref="DX30:DY31"/>
    <mergeCell ref="DX32:DY33"/>
    <mergeCell ref="DX41:DY42"/>
    <mergeCell ref="DX43:DY44"/>
    <mergeCell ref="EK28:EL29"/>
    <mergeCell ref="EK30:EL31"/>
    <mergeCell ref="EK32:EL33"/>
    <mergeCell ref="EK41:EL42"/>
    <mergeCell ref="EK43:EL44"/>
    <mergeCell ref="X32:Y33"/>
    <mergeCell ref="X41:Y42"/>
    <mergeCell ref="X43:Y44"/>
    <mergeCell ref="AK28:AL29"/>
    <mergeCell ref="AK30:AL31"/>
    <mergeCell ref="AK32:AL33"/>
    <mergeCell ref="AK41:AL42"/>
    <mergeCell ref="AK43:AL44"/>
    <mergeCell ref="BK28:BL29"/>
    <mergeCell ref="BK30:BL31"/>
    <mergeCell ref="BK32:BL33"/>
    <mergeCell ref="BK41:BL42"/>
    <mergeCell ref="BK43:BL44"/>
    <mergeCell ref="AX28:AY29"/>
    <mergeCell ref="AX30:AY31"/>
    <mergeCell ref="AX32:AY33"/>
    <mergeCell ref="AX41:AY42"/>
    <mergeCell ref="AX43:AY44"/>
    <mergeCell ref="K41:L42"/>
    <mergeCell ref="K43:L44"/>
    <mergeCell ref="K28:L29"/>
    <mergeCell ref="HT8:HT9"/>
    <mergeCell ref="IG8:IG9"/>
    <mergeCell ref="IT8:IT9"/>
    <mergeCell ref="X28:Y29"/>
    <mergeCell ref="X30:Y31"/>
    <mergeCell ref="FK8:FL9"/>
    <mergeCell ref="G8:G9"/>
    <mergeCell ref="T8:T9"/>
    <mergeCell ref="AG8:AG9"/>
    <mergeCell ref="AT8:AT9"/>
    <mergeCell ref="BG8:BG9"/>
    <mergeCell ref="BT8:BT9"/>
    <mergeCell ref="CG8:CG9"/>
    <mergeCell ref="CT8:CT9"/>
    <mergeCell ref="DG8:DG9"/>
    <mergeCell ref="DT8:DT9"/>
    <mergeCell ref="EG8:EG9"/>
    <mergeCell ref="ET8:ET9"/>
    <mergeCell ref="FG8:FG9"/>
    <mergeCell ref="FT8:FT9"/>
    <mergeCell ref="GG8:GG9"/>
    <mergeCell ref="GT8:GT9"/>
    <mergeCell ref="HG8:HG9"/>
    <mergeCell ref="H8:I9"/>
    <mergeCell ref="AF8:AF9"/>
    <mergeCell ref="DB8:DB9"/>
    <mergeCell ref="DC8:DC9"/>
    <mergeCell ref="DD8:DD9"/>
    <mergeCell ref="DE8:DE9"/>
    <mergeCell ref="DF8:DF9"/>
    <mergeCell ref="DK8:DL9"/>
    <mergeCell ref="FC8:FC9"/>
    <mergeCell ref="FD8:FD9"/>
    <mergeCell ref="FE8:FE9"/>
    <mergeCell ref="FF8:FF9"/>
    <mergeCell ref="IO7:IP7"/>
    <mergeCell ref="B7:C7"/>
    <mergeCell ref="O7:P7"/>
    <mergeCell ref="AB7:AC7"/>
    <mergeCell ref="AO7:AP7"/>
    <mergeCell ref="BB7:BC7"/>
    <mergeCell ref="BO7:BP7"/>
    <mergeCell ref="CB7:CC7"/>
    <mergeCell ref="CO7:CP7"/>
    <mergeCell ref="DB7:DC7"/>
    <mergeCell ref="DO7:DP7"/>
    <mergeCell ref="EB7:EC7"/>
    <mergeCell ref="EO7:EP7"/>
    <mergeCell ref="FB7:FC7"/>
    <mergeCell ref="FO7:FP7"/>
    <mergeCell ref="GB7:GC7"/>
    <mergeCell ref="GO7:GP7"/>
    <mergeCell ref="HB7:HC7"/>
    <mergeCell ref="QK57:QK58"/>
    <mergeCell ref="QL57:QL58"/>
    <mergeCell ref="IU18:IV18"/>
    <mergeCell ref="IU19:IV19"/>
    <mergeCell ref="IU20:IV20"/>
    <mergeCell ref="IU21:IV21"/>
    <mergeCell ref="IU22:IV22"/>
    <mergeCell ref="IU23:IV23"/>
    <mergeCell ref="IU24:IV24"/>
    <mergeCell ref="IU25:IV25"/>
    <mergeCell ref="IU26:IV26"/>
    <mergeCell ref="IX12:IX13"/>
    <mergeCell ref="IY12:IY13"/>
    <mergeCell ref="IU47:IV47"/>
    <mergeCell ref="IH8: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HU35:HV35"/>
    <mergeCell ref="HL30:HL31"/>
    <mergeCell ref="HL32:HL35"/>
    <mergeCell ref="HK26:HL27"/>
    <mergeCell ref="HU36:HV36"/>
    <mergeCell ref="HU37:HV37"/>
    <mergeCell ref="HU38:HV38"/>
    <mergeCell ref="HU39:HV39"/>
    <mergeCell ref="HU40:HV40"/>
    <mergeCell ref="HU41:HV41"/>
    <mergeCell ref="HU42:HV42"/>
    <mergeCell ref="HU43:HV43"/>
    <mergeCell ref="HU44:HV44"/>
    <mergeCell ref="HU45:HV45"/>
    <mergeCell ref="HU46:HV46"/>
    <mergeCell ref="HU34:HV34"/>
    <mergeCell ref="GU23:GV23"/>
    <mergeCell ref="GU24:GV24"/>
    <mergeCell ref="GU25:GV25"/>
    <mergeCell ref="GU26:GV26"/>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25:HI25"/>
    <mergeCell ref="HH34:HI34"/>
    <mergeCell ref="EH12:EI12"/>
    <mergeCell ref="EH13:EI13"/>
    <mergeCell ref="EH14:EI14"/>
    <mergeCell ref="EH15:EI15"/>
    <mergeCell ref="FH28:FI28"/>
    <mergeCell ref="FH29:FI29"/>
    <mergeCell ref="FH30:FI30"/>
    <mergeCell ref="FH31:FI31"/>
    <mergeCell ref="FH32:FI32"/>
    <mergeCell ref="FH33:FI33"/>
    <mergeCell ref="FH34:FI34"/>
    <mergeCell ref="FH35:FI35"/>
    <mergeCell ref="FH36:FI36"/>
    <mergeCell ref="FH37:FI37"/>
    <mergeCell ref="FH38:FI38"/>
    <mergeCell ref="FH39:FI39"/>
    <mergeCell ref="FH40:FI40"/>
    <mergeCell ref="EH38:EI38"/>
    <mergeCell ref="EH39:EI39"/>
    <mergeCell ref="EH40:EI40"/>
    <mergeCell ref="FH25:FI25"/>
    <mergeCell ref="FH26:FI26"/>
    <mergeCell ref="FH27:FI27"/>
    <mergeCell ref="EK12:EK13"/>
    <mergeCell ref="EL12:EL13"/>
    <mergeCell ref="EX14:EX15"/>
    <mergeCell ref="EY14:EY15"/>
    <mergeCell ref="EH33:EI33"/>
    <mergeCell ref="EH34:EI34"/>
    <mergeCell ref="EH35:EI35"/>
    <mergeCell ref="EK14:EK15"/>
    <mergeCell ref="EL14:EL15"/>
    <mergeCell ref="DU44:DV44"/>
    <mergeCell ref="DU45:DV45"/>
    <mergeCell ref="DU46:DV46"/>
    <mergeCell ref="DU47:DV47"/>
    <mergeCell ref="DX24:DX25"/>
    <mergeCell ref="DY24:DY25"/>
    <mergeCell ref="DU36:DV36"/>
    <mergeCell ref="DU37:DV37"/>
    <mergeCell ref="DU38:DV38"/>
    <mergeCell ref="GU44:GV44"/>
    <mergeCell ref="GU45:GV45"/>
    <mergeCell ref="GU46:GV46"/>
    <mergeCell ref="GU47:GV47"/>
    <mergeCell ref="EU33:EV33"/>
    <mergeCell ref="EU34:EV34"/>
    <mergeCell ref="EU44:EV44"/>
    <mergeCell ref="EU45:EV45"/>
    <mergeCell ref="EU46:EV46"/>
    <mergeCell ref="EU32:EV32"/>
    <mergeCell ref="EU38:EV38"/>
    <mergeCell ref="FU44:FV44"/>
    <mergeCell ref="FU45:FV45"/>
    <mergeCell ref="FU46:FV46"/>
    <mergeCell ref="DU33:DV33"/>
    <mergeCell ref="DU34:DV34"/>
    <mergeCell ref="DU39:DV39"/>
    <mergeCell ref="CH44:CI44"/>
    <mergeCell ref="CH45:CI45"/>
    <mergeCell ref="CH46:CI46"/>
    <mergeCell ref="CH47:CI47"/>
    <mergeCell ref="CU8: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25:CV25"/>
    <mergeCell ref="CU32:CV32"/>
    <mergeCell ref="CU33:CV33"/>
    <mergeCell ref="CU34:CV34"/>
    <mergeCell ref="CH27:CI27"/>
    <mergeCell ref="CH28:CI28"/>
    <mergeCell ref="CH30:CI30"/>
    <mergeCell ref="CH31:CI31"/>
    <mergeCell ref="CH32:CI32"/>
    <mergeCell ref="CH39:CI39"/>
    <mergeCell ref="CH40:CI40"/>
    <mergeCell ref="CH41:CI41"/>
    <mergeCell ref="CH42:CI42"/>
    <mergeCell ref="CH43:CI43"/>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26:CI26"/>
    <mergeCell ref="CH33:CI33"/>
    <mergeCell ref="CH34:CI34"/>
    <mergeCell ref="CH35:CI35"/>
    <mergeCell ref="CH36:CI36"/>
    <mergeCell ref="CH37:CI37"/>
    <mergeCell ref="CH38:CI38"/>
    <mergeCell ref="BH39:BI39"/>
    <mergeCell ref="BH40:BI40"/>
    <mergeCell ref="BH41:BI41"/>
    <mergeCell ref="BH42:BI42"/>
    <mergeCell ref="BH43:BI43"/>
    <mergeCell ref="BH44:BI44"/>
    <mergeCell ref="BH45:BI45"/>
    <mergeCell ref="BH46:BI46"/>
    <mergeCell ref="BH47:BI47"/>
    <mergeCell ref="AY12:AY13"/>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BU36:BV36"/>
    <mergeCell ref="AY24:AY25"/>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25:BI25"/>
    <mergeCell ref="BH38:BI38"/>
    <mergeCell ref="AH43:AI43"/>
    <mergeCell ref="AH44:AI44"/>
    <mergeCell ref="AH45:AI45"/>
    <mergeCell ref="AH46:AI46"/>
    <mergeCell ref="AH47:AI47"/>
    <mergeCell ref="AU8: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4:AV24"/>
    <mergeCell ref="AU28:AV28"/>
    <mergeCell ref="AU43:AV43"/>
    <mergeCell ref="AU44:AV44"/>
    <mergeCell ref="AU45:AV45"/>
    <mergeCell ref="AU46:AV46"/>
    <mergeCell ref="AU47:AV47"/>
    <mergeCell ref="AK8:AL9"/>
    <mergeCell ref="AU37:AV37"/>
    <mergeCell ref="AU41:AV41"/>
    <mergeCell ref="AU42:AV42"/>
    <mergeCell ref="AH36:AI36"/>
    <mergeCell ref="H43:I43"/>
    <mergeCell ref="H44:I44"/>
    <mergeCell ref="H45:I45"/>
    <mergeCell ref="H46:I46"/>
    <mergeCell ref="H47:I47"/>
    <mergeCell ref="U8: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34:V34"/>
    <mergeCell ref="U44:V44"/>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SK57:SK58"/>
    <mergeCell ref="RK57:RK58"/>
    <mergeCell ref="RL57:RL58"/>
    <mergeCell ref="OK57:OK58"/>
    <mergeCell ref="OL57:OL58"/>
    <mergeCell ref="RX61:RX62"/>
    <mergeCell ref="RY61:RY62"/>
    <mergeCell ref="SK51:SK52"/>
    <mergeCell ref="SL51:SL52"/>
    <mergeCell ref="SK53:SK54"/>
    <mergeCell ref="SL53:SL54"/>
    <mergeCell ref="RL61:RL62"/>
    <mergeCell ref="RY55:RY56"/>
    <mergeCell ref="SK61:SK62"/>
    <mergeCell ref="SL61:SL62"/>
    <mergeCell ref="SK55:SK56"/>
    <mergeCell ref="SL55:SL56"/>
    <mergeCell ref="SL57:SL58"/>
    <mergeCell ref="RX51:RX52"/>
    <mergeCell ref="RY51:RY52"/>
    <mergeCell ref="RX53:RX54"/>
    <mergeCell ref="RY53:RY54"/>
    <mergeCell ref="RK53:RK54"/>
    <mergeCell ref="RL53:RL54"/>
    <mergeCell ref="RX57:RX58"/>
    <mergeCell ref="RY57:RY58"/>
    <mergeCell ref="RK55:RK56"/>
    <mergeCell ref="RL55:RL56"/>
    <mergeCell ref="RX55:RX56"/>
    <mergeCell ref="RK51:RK52"/>
    <mergeCell ref="RL51:RL52"/>
    <mergeCell ref="QX61:QX62"/>
    <mergeCell ref="QY61:QY62"/>
    <mergeCell ref="QX55:QX56"/>
    <mergeCell ref="QY55:QY56"/>
    <mergeCell ref="RK61:RK62"/>
    <mergeCell ref="QK51:QK52"/>
    <mergeCell ref="QL51:QL52"/>
    <mergeCell ref="QK53:QK54"/>
    <mergeCell ref="QK61:QK62"/>
    <mergeCell ref="QL61:QL62"/>
    <mergeCell ref="QX51:QX52"/>
    <mergeCell ref="QY51:QY52"/>
    <mergeCell ref="QX53:QX54"/>
    <mergeCell ref="QY53:QY54"/>
    <mergeCell ref="QX57:QX58"/>
    <mergeCell ref="QY57:QY58"/>
    <mergeCell ref="QL53:QL54"/>
    <mergeCell ref="QK55:QK56"/>
    <mergeCell ref="QL55:QL56"/>
    <mergeCell ref="PY61:PY62"/>
    <mergeCell ref="PX55:PX56"/>
    <mergeCell ref="PY55:PY56"/>
    <mergeCell ref="PX57:PX58"/>
    <mergeCell ref="PY57:PY58"/>
    <mergeCell ref="PX51:PX52"/>
    <mergeCell ref="PY51:PY52"/>
    <mergeCell ref="PX53:PX54"/>
    <mergeCell ref="PY53:PY54"/>
    <mergeCell ref="OX61:OX62"/>
    <mergeCell ref="PL55:PL56"/>
    <mergeCell ref="PK61:PK62"/>
    <mergeCell ref="PL61:PL62"/>
    <mergeCell ref="PX61:PX62"/>
    <mergeCell ref="PK51:PK52"/>
    <mergeCell ref="PL51:PL52"/>
    <mergeCell ref="OX53:OX54"/>
    <mergeCell ref="OY53:OY54"/>
    <mergeCell ref="PK53:PK54"/>
    <mergeCell ref="PL53:PL54"/>
    <mergeCell ref="OY61:OY62"/>
    <mergeCell ref="PK57:PK58"/>
    <mergeCell ref="PL57:PL58"/>
    <mergeCell ref="OX55:OX56"/>
    <mergeCell ref="OY55:OY56"/>
    <mergeCell ref="PK55:PK56"/>
    <mergeCell ref="OX57:OX58"/>
    <mergeCell ref="OY57:OY58"/>
    <mergeCell ref="OX51:OX52"/>
    <mergeCell ref="OY51:OY52"/>
    <mergeCell ref="OL61:OL62"/>
    <mergeCell ref="OK55:OK56"/>
    <mergeCell ref="OL55:OL56"/>
    <mergeCell ref="NX61:NX62"/>
    <mergeCell ref="NY61:NY62"/>
    <mergeCell ref="OK51:OK52"/>
    <mergeCell ref="OL51:OL52"/>
    <mergeCell ref="OK53:OK54"/>
    <mergeCell ref="OL53:OL54"/>
    <mergeCell ref="NX51:NX52"/>
    <mergeCell ref="NY51:NY52"/>
    <mergeCell ref="NX53:NX54"/>
    <mergeCell ref="OK61:OK62"/>
    <mergeCell ref="NX57:NX58"/>
    <mergeCell ref="NY57:NY58"/>
    <mergeCell ref="MX61:MX62"/>
    <mergeCell ref="MY61:MY62"/>
    <mergeCell ref="NY53:NY54"/>
    <mergeCell ref="NK61:NK62"/>
    <mergeCell ref="NL61:NL62"/>
    <mergeCell ref="NK55:NK56"/>
    <mergeCell ref="NL55:NL56"/>
    <mergeCell ref="NK57:NK58"/>
    <mergeCell ref="NL57:NL58"/>
    <mergeCell ref="NX55:NX56"/>
    <mergeCell ref="NY55:NY56"/>
    <mergeCell ref="MX55:MX56"/>
    <mergeCell ref="NK51:NK52"/>
    <mergeCell ref="NL51:NL52"/>
    <mergeCell ref="NK53:NK54"/>
    <mergeCell ref="NL53:NL54"/>
    <mergeCell ref="MY55:MY56"/>
    <mergeCell ref="MX57:MX58"/>
    <mergeCell ref="MY57:MY58"/>
    <mergeCell ref="MX51:MX52"/>
    <mergeCell ref="MY51:MY52"/>
    <mergeCell ref="MK53:MK54"/>
    <mergeCell ref="ML53:ML54"/>
    <mergeCell ref="MX53:MX54"/>
    <mergeCell ref="MK55:MK56"/>
    <mergeCell ref="ML55:ML56"/>
    <mergeCell ref="MY53:MY54"/>
    <mergeCell ref="MK57:MK58"/>
    <mergeCell ref="ML57:ML58"/>
    <mergeCell ref="ML61:ML62"/>
    <mergeCell ref="MK61:MK62"/>
    <mergeCell ref="LX61:LX62"/>
    <mergeCell ref="LY61:LY62"/>
    <mergeCell ref="LX55:LX56"/>
    <mergeCell ref="LY55:LY56"/>
    <mergeCell ref="LX57:LX58"/>
    <mergeCell ref="LY57:LY58"/>
    <mergeCell ref="LX53:LX54"/>
    <mergeCell ref="LY53:LY54"/>
    <mergeCell ref="MK51:MK52"/>
    <mergeCell ref="ML51:ML52"/>
    <mergeCell ref="LX51:LX52"/>
    <mergeCell ref="LY51:LY52"/>
    <mergeCell ref="LK51:LK52"/>
    <mergeCell ref="LL51:LL52"/>
    <mergeCell ref="LK53:LK54"/>
    <mergeCell ref="LK55:LK56"/>
    <mergeCell ref="LL55:LL56"/>
    <mergeCell ref="LK57:LK58"/>
    <mergeCell ref="LL57:LL58"/>
    <mergeCell ref="KX61:KX62"/>
    <mergeCell ref="KY61:KY62"/>
    <mergeCell ref="KX55:KX56"/>
    <mergeCell ref="KY55:KY56"/>
    <mergeCell ref="KX57:KX58"/>
    <mergeCell ref="KY57:KY58"/>
    <mergeCell ref="LK61:LK62"/>
    <mergeCell ref="LL61:LL62"/>
    <mergeCell ref="LL53:LL54"/>
    <mergeCell ref="KK51:KK52"/>
    <mergeCell ref="KL51:KL52"/>
    <mergeCell ref="KK53:KK54"/>
    <mergeCell ref="KL53:KL54"/>
    <mergeCell ref="KX51:KX52"/>
    <mergeCell ref="KY51:KY52"/>
    <mergeCell ref="KX53:KX54"/>
    <mergeCell ref="KY53:KY54"/>
    <mergeCell ref="JX61:JX62"/>
    <mergeCell ref="JY61:JY62"/>
    <mergeCell ref="KK61:KK62"/>
    <mergeCell ref="KL61:KL62"/>
    <mergeCell ref="KK55:KK56"/>
    <mergeCell ref="KL55:KL56"/>
    <mergeCell ref="KK57:KK58"/>
    <mergeCell ref="KL57:KL58"/>
    <mergeCell ref="JK55:JK56"/>
    <mergeCell ref="JL55:JL56"/>
    <mergeCell ref="JX53:JX54"/>
    <mergeCell ref="JY53:JY54"/>
    <mergeCell ref="JX55:JX56"/>
    <mergeCell ref="JY55:JY56"/>
    <mergeCell ref="JX51:JX52"/>
    <mergeCell ref="JY51:JY52"/>
    <mergeCell ref="JK61:JK62"/>
    <mergeCell ref="JL61:JL62"/>
    <mergeCell ref="JL57:JL58"/>
    <mergeCell ref="JX57:JX58"/>
    <mergeCell ref="JY57:JY58"/>
    <mergeCell ref="JK51:JK52"/>
    <mergeCell ref="JL51:JL52"/>
    <mergeCell ref="JK53:JK54"/>
    <mergeCell ref="JL53:JL54"/>
    <mergeCell ref="IX18:IY19"/>
    <mergeCell ref="IK61:IK62"/>
    <mergeCell ref="IL61:IL62"/>
    <mergeCell ref="IL14:IL15"/>
    <mergeCell ref="IK57:IK58"/>
    <mergeCell ref="IL57:IL58"/>
    <mergeCell ref="IK18:IL19"/>
    <mergeCell ref="IX61:IX62"/>
    <mergeCell ref="JK57:JK58"/>
    <mergeCell ref="IY24:IY25"/>
    <mergeCell ref="IU8:IV9"/>
    <mergeCell ref="IX55:IX56"/>
    <mergeCell ref="IY55:IY56"/>
    <mergeCell ref="IX14:IX15"/>
    <mergeCell ref="IY14:IY15"/>
    <mergeCell ref="IX57:IX58"/>
    <mergeCell ref="IY57:IY58"/>
    <mergeCell ref="IX20:IX21"/>
    <mergeCell ref="IY20:IY21"/>
    <mergeCell ref="IX22:IX23"/>
    <mergeCell ref="IY22:IY23"/>
    <mergeCell ref="IY53:IY54"/>
    <mergeCell ref="IX10:IX11"/>
    <mergeCell ref="IY10:IY11"/>
    <mergeCell ref="HX61:HX62"/>
    <mergeCell ref="HY61:HY62"/>
    <mergeCell ref="HX24:HX25"/>
    <mergeCell ref="HY24:HY25"/>
    <mergeCell ref="IY61:IY62"/>
    <mergeCell ref="HX57:HX58"/>
    <mergeCell ref="HY57:HY58"/>
    <mergeCell ref="HX18:HY19"/>
    <mergeCell ref="HX20:HX21"/>
    <mergeCell ref="HY20:HY21"/>
    <mergeCell ref="HX22:HX23"/>
    <mergeCell ref="IU10:IV10"/>
    <mergeCell ref="HY22:HY23"/>
    <mergeCell ref="IN3:IO6"/>
    <mergeCell ref="IP3:IY6"/>
    <mergeCell ref="IO8:IO9"/>
    <mergeCell ref="IP8:IP9"/>
    <mergeCell ref="IQ8:IQ9"/>
    <mergeCell ref="IR8:IR9"/>
    <mergeCell ref="IS8:IS9"/>
    <mergeCell ref="IX8:IY9"/>
    <mergeCell ref="IX51:IX52"/>
    <mergeCell ref="IY51:IY52"/>
    <mergeCell ref="IX53:IX54"/>
    <mergeCell ref="IU32:IV32"/>
    <mergeCell ref="IU33:IV33"/>
    <mergeCell ref="IU34:IV34"/>
    <mergeCell ref="IU35:IV35"/>
    <mergeCell ref="IU36:IV36"/>
    <mergeCell ref="IU37:IV37"/>
    <mergeCell ref="IU38:IV38"/>
    <mergeCell ref="IU42:IV42"/>
    <mergeCell ref="IU43:IV43"/>
    <mergeCell ref="IU44:IV44"/>
    <mergeCell ref="IU45:IV45"/>
    <mergeCell ref="IU46:IV46"/>
    <mergeCell ref="IU11:IV11"/>
    <mergeCell ref="IU12:IV12"/>
    <mergeCell ref="IU13:IV13"/>
    <mergeCell ref="IU14:IV14"/>
    <mergeCell ref="IU15:IV15"/>
    <mergeCell ref="IU16:IV16"/>
    <mergeCell ref="IU17:IV17"/>
    <mergeCell ref="IA3:IB6"/>
    <mergeCell ref="IC3:IL6"/>
    <mergeCell ref="IB8:IB9"/>
    <mergeCell ref="IC8:IC9"/>
    <mergeCell ref="ID8:ID9"/>
    <mergeCell ref="IE8:IE9"/>
    <mergeCell ref="IF8:IF9"/>
    <mergeCell ref="IK8:IL9"/>
    <mergeCell ref="IK51:IK52"/>
    <mergeCell ref="IL51:IL52"/>
    <mergeCell ref="IK53:IK54"/>
    <mergeCell ref="IL53:IL54"/>
    <mergeCell ref="IK10:IK11"/>
    <mergeCell ref="IL10:IL11"/>
    <mergeCell ref="IK12:IK13"/>
    <mergeCell ref="IL12:IL13"/>
    <mergeCell ref="IK22:IK23"/>
    <mergeCell ref="IL22:IL23"/>
    <mergeCell ref="IH40:II40"/>
    <mergeCell ref="IH41:II41"/>
    <mergeCell ref="IH42:II42"/>
    <mergeCell ref="IH43:II43"/>
    <mergeCell ref="IH44:II44"/>
    <mergeCell ref="IH45:II45"/>
    <mergeCell ref="IH46:II46"/>
    <mergeCell ref="IH47:II47"/>
    <mergeCell ref="IH29:II29"/>
    <mergeCell ref="IH39:II39"/>
    <mergeCell ref="IK20:IK21"/>
    <mergeCell ref="IB7:IC7"/>
    <mergeCell ref="IL20:IL21"/>
    <mergeCell ref="IK24:IK25"/>
    <mergeCell ref="IL24:IL25"/>
    <mergeCell ref="IX24:IX25"/>
    <mergeCell ref="IU27:IV27"/>
    <mergeCell ref="IU28:IV28"/>
    <mergeCell ref="IU29:IV29"/>
    <mergeCell ref="IU30:IV30"/>
    <mergeCell ref="IU31:IV31"/>
    <mergeCell ref="IU39:IV39"/>
    <mergeCell ref="IU40:IV40"/>
    <mergeCell ref="IU41:IV41"/>
    <mergeCell ref="HX26:HY27"/>
    <mergeCell ref="IK26:IL27"/>
    <mergeCell ref="IX26:IY27"/>
    <mergeCell ref="IH26:II26"/>
    <mergeCell ref="IH27:II27"/>
    <mergeCell ref="IH28:II28"/>
    <mergeCell ref="IK28:IL29"/>
    <mergeCell ref="IK30:IL31"/>
    <mergeCell ref="IK32:IL33"/>
    <mergeCell ref="IK41:IL42"/>
    <mergeCell ref="HU10:HV10"/>
    <mergeCell ref="HU11:HV11"/>
    <mergeCell ref="HU12:HV12"/>
    <mergeCell ref="HU13:HV13"/>
    <mergeCell ref="HU14:HV14"/>
    <mergeCell ref="HU15:HV15"/>
    <mergeCell ref="HU16:HV16"/>
    <mergeCell ref="IK55:IK56"/>
    <mergeCell ref="IL55:IL56"/>
    <mergeCell ref="IK14:IK15"/>
    <mergeCell ref="IH30:II30"/>
    <mergeCell ref="IH31:II31"/>
    <mergeCell ref="IH32:II32"/>
    <mergeCell ref="IH33:II33"/>
    <mergeCell ref="IH34:II34"/>
    <mergeCell ref="IH35:II35"/>
    <mergeCell ref="IH36:II36"/>
    <mergeCell ref="IH37:II37"/>
    <mergeCell ref="IH38:II38"/>
    <mergeCell ref="HX51:HX52"/>
    <mergeCell ref="HY51:HY52"/>
    <mergeCell ref="HX53:HX54"/>
    <mergeCell ref="HY53:HY54"/>
    <mergeCell ref="HX10:HX11"/>
    <mergeCell ref="HY10:HY11"/>
    <mergeCell ref="HX12:HX13"/>
    <mergeCell ref="HY12:HY13"/>
    <mergeCell ref="HX55:HX56"/>
    <mergeCell ref="HY55:HY56"/>
    <mergeCell ref="HX14:HX15"/>
    <mergeCell ref="HY14:HY15"/>
    <mergeCell ref="HU20:HV20"/>
    <mergeCell ref="HP3:HY6"/>
    <mergeCell ref="HO8:HO9"/>
    <mergeCell ref="HP8:HP9"/>
    <mergeCell ref="HQ8:HQ9"/>
    <mergeCell ref="HR8:HR9"/>
    <mergeCell ref="HS8:HS9"/>
    <mergeCell ref="HX8:HY9"/>
    <mergeCell ref="HU8:HV9"/>
    <mergeCell ref="EH8:EI9"/>
    <mergeCell ref="GH8:GI9"/>
    <mergeCell ref="BF8:BF9"/>
    <mergeCell ref="CF8:CF9"/>
    <mergeCell ref="CK8:CL9"/>
    <mergeCell ref="BN3:BO6"/>
    <mergeCell ref="BP8:BP9"/>
    <mergeCell ref="BQ8:BQ9"/>
    <mergeCell ref="DU8:DV9"/>
    <mergeCell ref="FA3:FB6"/>
    <mergeCell ref="FC3:FL6"/>
    <mergeCell ref="FB8:FB9"/>
    <mergeCell ref="CH8:CI9"/>
    <mergeCell ref="EU8:EV9"/>
    <mergeCell ref="FU8:FV9"/>
    <mergeCell ref="BO8:BO9"/>
    <mergeCell ref="BP3:BY6"/>
    <mergeCell ref="BX8:BY9"/>
    <mergeCell ref="BS8:BS9"/>
    <mergeCell ref="BH8:BI9"/>
    <mergeCell ref="GU8:GV9"/>
    <mergeCell ref="DC3:DL6"/>
    <mergeCell ref="HH8:HI9"/>
    <mergeCell ref="HO7:HP7"/>
    <mergeCell ref="HU17:HV17"/>
    <mergeCell ref="HU18:HV18"/>
    <mergeCell ref="HU19:HV19"/>
    <mergeCell ref="BE8:BE9"/>
    <mergeCell ref="A3:B6"/>
    <mergeCell ref="AP3:AY6"/>
    <mergeCell ref="AN3:AO6"/>
    <mergeCell ref="BA3:BB6"/>
    <mergeCell ref="BB8:BB9"/>
    <mergeCell ref="BC8:BC9"/>
    <mergeCell ref="BD8:BD9"/>
    <mergeCell ref="BC3:BL6"/>
    <mergeCell ref="F8:F9"/>
    <mergeCell ref="AA3:AB6"/>
    <mergeCell ref="AC3:AL6"/>
    <mergeCell ref="B8:B9"/>
    <mergeCell ref="C8:C9"/>
    <mergeCell ref="D8:D9"/>
    <mergeCell ref="E8:E9"/>
    <mergeCell ref="N3:O6"/>
    <mergeCell ref="R8:R9"/>
    <mergeCell ref="P3:Y6"/>
    <mergeCell ref="O8:O9"/>
    <mergeCell ref="P8:P9"/>
    <mergeCell ref="S8:S9"/>
    <mergeCell ref="CA3:CB6"/>
    <mergeCell ref="CC3:CL6"/>
    <mergeCell ref="CB8:CB9"/>
    <mergeCell ref="CC8:CC9"/>
    <mergeCell ref="CD8:CD9"/>
    <mergeCell ref="CE8:CE9"/>
    <mergeCell ref="HN3:HO6"/>
    <mergeCell ref="Y57:Y58"/>
    <mergeCell ref="Y20:Y21"/>
    <mergeCell ref="X20:X21"/>
    <mergeCell ref="X22:X23"/>
    <mergeCell ref="Y22:Y23"/>
    <mergeCell ref="X61:X62"/>
    <mergeCell ref="Y61:Y62"/>
    <mergeCell ref="X24:X25"/>
    <mergeCell ref="Y24:Y25"/>
    <mergeCell ref="X18:Y19"/>
    <mergeCell ref="X60:Y60"/>
    <mergeCell ref="X50:Y50"/>
    <mergeCell ref="X55:X56"/>
    <mergeCell ref="AR8:AR9"/>
    <mergeCell ref="BK55:BK56"/>
    <mergeCell ref="AH8: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3:AI23"/>
    <mergeCell ref="L61:L62"/>
    <mergeCell ref="K57:K58"/>
    <mergeCell ref="L22:L23"/>
    <mergeCell ref="L24:L25"/>
    <mergeCell ref="K55:K56"/>
    <mergeCell ref="L55:L56"/>
    <mergeCell ref="K61:K62"/>
    <mergeCell ref="K51:K52"/>
    <mergeCell ref="K60:L60"/>
    <mergeCell ref="K50:L50"/>
    <mergeCell ref="L57:L58"/>
    <mergeCell ref="K18:L19"/>
    <mergeCell ref="K24:K25"/>
    <mergeCell ref="L20:L21"/>
    <mergeCell ref="AH28:AI28"/>
    <mergeCell ref="K8:L9"/>
    <mergeCell ref="U35:V35"/>
    <mergeCell ref="U36:V36"/>
    <mergeCell ref="U37:V37"/>
    <mergeCell ref="U38:V38"/>
    <mergeCell ref="U39:V39"/>
    <mergeCell ref="U40:V40"/>
    <mergeCell ref="U41:V41"/>
    <mergeCell ref="U42:V42"/>
    <mergeCell ref="AH37:AI37"/>
    <mergeCell ref="AH38:AI38"/>
    <mergeCell ref="AH39:AI39"/>
    <mergeCell ref="AH40:AI40"/>
    <mergeCell ref="AH41:AI41"/>
    <mergeCell ref="X57:X58"/>
    <mergeCell ref="L53:L54"/>
    <mergeCell ref="L51:L52"/>
    <mergeCell ref="K14:K15"/>
    <mergeCell ref="K53:K54"/>
    <mergeCell ref="K10:K11"/>
    <mergeCell ref="K12:K13"/>
    <mergeCell ref="L14:L15"/>
    <mergeCell ref="K20:K21"/>
    <mergeCell ref="K22:K23"/>
    <mergeCell ref="AH42:AI42"/>
    <mergeCell ref="U43:V43"/>
    <mergeCell ref="Y53:Y54"/>
    <mergeCell ref="Y10:Y11"/>
    <mergeCell ref="Y12:Y13"/>
    <mergeCell ref="Y14:Y15"/>
    <mergeCell ref="X14:X15"/>
    <mergeCell ref="X53:X54"/>
    <mergeCell ref="X10:X11"/>
    <mergeCell ref="X12:X13"/>
    <mergeCell ref="X51:X52"/>
    <mergeCell ref="U45:V45"/>
    <mergeCell ref="U46:V46"/>
    <mergeCell ref="U47:V47"/>
    <mergeCell ref="AH24:AI24"/>
    <mergeCell ref="AH25:AI25"/>
    <mergeCell ref="Y51:Y52"/>
    <mergeCell ref="AH26:AI26"/>
    <mergeCell ref="AH27:AI27"/>
    <mergeCell ref="AH29:AI29"/>
    <mergeCell ref="AH30:AI30"/>
    <mergeCell ref="AB8:AB9"/>
    <mergeCell ref="AC8:AC9"/>
    <mergeCell ref="AD8:AD9"/>
    <mergeCell ref="AE8:AE9"/>
    <mergeCell ref="BL55:BL56"/>
    <mergeCell ref="BK14:BK15"/>
    <mergeCell ref="BL14:BL15"/>
    <mergeCell ref="BK8:BL9"/>
    <mergeCell ref="BK51:BK52"/>
    <mergeCell ref="BL51:BL52"/>
    <mergeCell ref="BK53:BK54"/>
    <mergeCell ref="BL53:BL54"/>
    <mergeCell ref="BK10:BK11"/>
    <mergeCell ref="BL10:BL11"/>
    <mergeCell ref="BK12:BK13"/>
    <mergeCell ref="BL12:BL13"/>
    <mergeCell ref="AK10:AK11"/>
    <mergeCell ref="AK12:AK13"/>
    <mergeCell ref="AK55:AK56"/>
    <mergeCell ref="AL14:AL15"/>
    <mergeCell ref="AL10:AL11"/>
    <mergeCell ref="AL12:AL13"/>
    <mergeCell ref="AS8:AS9"/>
    <mergeCell ref="AO8:AO9"/>
    <mergeCell ref="AP8:AP9"/>
    <mergeCell ref="AQ8:AQ9"/>
    <mergeCell ref="AX10:AX11"/>
    <mergeCell ref="AY10:AY11"/>
    <mergeCell ref="AY14:AY15"/>
    <mergeCell ref="AK14:AK15"/>
    <mergeCell ref="AX14:AX15"/>
    <mergeCell ref="AX24:AX25"/>
    <mergeCell ref="Y55:Y56"/>
    <mergeCell ref="AX12:AX13"/>
    <mergeCell ref="L12:L13"/>
    <mergeCell ref="L10:L11"/>
    <mergeCell ref="BU8:BV9"/>
    <mergeCell ref="BU10:BV10"/>
    <mergeCell ref="BU11:BV11"/>
    <mergeCell ref="BU12:BV12"/>
    <mergeCell ref="BU13:BV13"/>
    <mergeCell ref="BU14:BV14"/>
    <mergeCell ref="AY57:AY58"/>
    <mergeCell ref="BX51:BX52"/>
    <mergeCell ref="BY51:BY52"/>
    <mergeCell ref="AK24:AK25"/>
    <mergeCell ref="AK57:AK58"/>
    <mergeCell ref="AK20:AK21"/>
    <mergeCell ref="AK22:AK23"/>
    <mergeCell ref="AX8:AY9"/>
    <mergeCell ref="BK57:BK58"/>
    <mergeCell ref="BY20:BY21"/>
    <mergeCell ref="BX12:BX13"/>
    <mergeCell ref="BY12:BY13"/>
    <mergeCell ref="BX55:BX56"/>
    <mergeCell ref="BY55:BY56"/>
    <mergeCell ref="Q8:Q9"/>
    <mergeCell ref="X8:Y9"/>
    <mergeCell ref="C3:L6"/>
    <mergeCell ref="DK55:DK56"/>
    <mergeCell ref="DL55:DL56"/>
    <mergeCell ref="CN3:CO6"/>
    <mergeCell ref="CP3:CY6"/>
    <mergeCell ref="CO8:CO9"/>
    <mergeCell ref="CP8:CP9"/>
    <mergeCell ref="CQ8:CQ9"/>
    <mergeCell ref="CR8:CR9"/>
    <mergeCell ref="CS8:CS9"/>
    <mergeCell ref="CX8:CY9"/>
    <mergeCell ref="CL10:CL11"/>
    <mergeCell ref="CK12:CK13"/>
    <mergeCell ref="CL12:CL13"/>
    <mergeCell ref="CK55:CK56"/>
    <mergeCell ref="CL55:CL56"/>
    <mergeCell ref="DK51:DK52"/>
    <mergeCell ref="DL51:DL52"/>
    <mergeCell ref="DK53:DK54"/>
    <mergeCell ref="DL53:DL54"/>
    <mergeCell ref="DK10:DK11"/>
    <mergeCell ref="DL10:DL11"/>
    <mergeCell ref="DK12:DK13"/>
    <mergeCell ref="DL12:DL13"/>
    <mergeCell ref="DH8:DI9"/>
    <mergeCell ref="DH10:DI10"/>
    <mergeCell ref="BY14:BY15"/>
    <mergeCell ref="BX10:BX11"/>
    <mergeCell ref="BY10:BY11"/>
    <mergeCell ref="BR8:BR9"/>
    <mergeCell ref="DH20:DI20"/>
    <mergeCell ref="DH21:DI21"/>
    <mergeCell ref="DA3:DB6"/>
    <mergeCell ref="CX20:CX21"/>
    <mergeCell ref="CY20:CY21"/>
    <mergeCell ref="CX22:CX23"/>
    <mergeCell ref="CK57:CK58"/>
    <mergeCell ref="CL57:CL58"/>
    <mergeCell ref="CK18:CL19"/>
    <mergeCell ref="CK20:CK21"/>
    <mergeCell ref="CL20:CL21"/>
    <mergeCell ref="CK22:CK23"/>
    <mergeCell ref="CL22:CL23"/>
    <mergeCell ref="CU35:CV35"/>
    <mergeCell ref="CU36:CV36"/>
    <mergeCell ref="CU37:CV37"/>
    <mergeCell ref="CL51:CL52"/>
    <mergeCell ref="CK53:CK54"/>
    <mergeCell ref="CL53:CL54"/>
    <mergeCell ref="CK10:CK11"/>
    <mergeCell ref="CL24:CL25"/>
    <mergeCell ref="CK28:CL29"/>
    <mergeCell ref="CK30:CL31"/>
    <mergeCell ref="CK32:CL33"/>
    <mergeCell ref="CK41:CL42"/>
    <mergeCell ref="CK43:CL44"/>
    <mergeCell ref="CX28:CY29"/>
    <mergeCell ref="CX30:CY31"/>
    <mergeCell ref="CX32:CY33"/>
    <mergeCell ref="DK14:DK15"/>
    <mergeCell ref="DL14:DL15"/>
    <mergeCell ref="DH11:DI11"/>
    <mergeCell ref="DH12:DI12"/>
    <mergeCell ref="DH13:DI13"/>
    <mergeCell ref="DH14:DI14"/>
    <mergeCell ref="DH15:DI15"/>
    <mergeCell ref="DH16:DI16"/>
    <mergeCell ref="DH17:DI17"/>
    <mergeCell ref="DH18:DI18"/>
    <mergeCell ref="CU29:CV29"/>
    <mergeCell ref="CU30:CV30"/>
    <mergeCell ref="DH33:DI33"/>
    <mergeCell ref="DH32:DI32"/>
    <mergeCell ref="DH19:DI19"/>
    <mergeCell ref="DH22:DI22"/>
    <mergeCell ref="DH23:DI23"/>
    <mergeCell ref="DH24:DI24"/>
    <mergeCell ref="DH25:DI25"/>
    <mergeCell ref="DH26:DI26"/>
    <mergeCell ref="DH27:DI27"/>
    <mergeCell ref="CX18:CY19"/>
    <mergeCell ref="DH28:DI28"/>
    <mergeCell ref="DH29:DI29"/>
    <mergeCell ref="DH30:DI30"/>
    <mergeCell ref="DH31:DI31"/>
    <mergeCell ref="DN3:DO6"/>
    <mergeCell ref="DP3:DY6"/>
    <mergeCell ref="DO8:DO9"/>
    <mergeCell ref="DP8:DP9"/>
    <mergeCell ref="DQ8:DQ9"/>
    <mergeCell ref="DR8:DR9"/>
    <mergeCell ref="DS8:DS9"/>
    <mergeCell ref="DX8:DY9"/>
    <mergeCell ref="DU10:DV10"/>
    <mergeCell ref="DU11:DV11"/>
    <mergeCell ref="DU12:DV12"/>
    <mergeCell ref="DU13:DV13"/>
    <mergeCell ref="DU14:DV14"/>
    <mergeCell ref="DU15:DV15"/>
    <mergeCell ref="DU16:DV16"/>
    <mergeCell ref="DU17:DV17"/>
    <mergeCell ref="DU18:DV18"/>
    <mergeCell ref="DX14:DX15"/>
    <mergeCell ref="DY14:DY15"/>
    <mergeCell ref="DX10:DX11"/>
    <mergeCell ref="DY10:DY11"/>
    <mergeCell ref="DX12:DX13"/>
    <mergeCell ref="DY12:DY13"/>
    <mergeCell ref="DX18:DY19"/>
    <mergeCell ref="DU19:DV19"/>
    <mergeCell ref="EK61:EK62"/>
    <mergeCell ref="EL61:EL62"/>
    <mergeCell ref="EK24:EK25"/>
    <mergeCell ref="EL24:EL25"/>
    <mergeCell ref="DX61:DX62"/>
    <mergeCell ref="DY61:DY62"/>
    <mergeCell ref="DX51:DX52"/>
    <mergeCell ref="DY51:DY52"/>
    <mergeCell ref="DX53:DX54"/>
    <mergeCell ref="DY53:DY54"/>
    <mergeCell ref="EK53:EK54"/>
    <mergeCell ref="EL53:EL54"/>
    <mergeCell ref="EK55:EK56"/>
    <mergeCell ref="EL55:EL56"/>
    <mergeCell ref="EH36:EI36"/>
    <mergeCell ref="EH37:EI37"/>
    <mergeCell ref="EK51:EK52"/>
    <mergeCell ref="EL51:EL52"/>
    <mergeCell ref="DX55:DX56"/>
    <mergeCell ref="DY55:DY56"/>
    <mergeCell ref="DX57:DX58"/>
    <mergeCell ref="DY57:DY58"/>
    <mergeCell ref="EK57:EK58"/>
    <mergeCell ref="EA3:EB6"/>
    <mergeCell ref="EC3:EL6"/>
    <mergeCell ref="EB8:EB9"/>
    <mergeCell ref="EC8:EC9"/>
    <mergeCell ref="ED8:ED9"/>
    <mergeCell ref="EE8:EE9"/>
    <mergeCell ref="EF8:EF9"/>
    <mergeCell ref="EK8:EL9"/>
    <mergeCell ref="EN3:EO6"/>
    <mergeCell ref="EP3:EY6"/>
    <mergeCell ref="EO8:EO9"/>
    <mergeCell ref="EP8:EP9"/>
    <mergeCell ref="EQ8:EQ9"/>
    <mergeCell ref="ER8:ER9"/>
    <mergeCell ref="ES8:ES9"/>
    <mergeCell ref="EX8:EY9"/>
    <mergeCell ref="EK10:EK11"/>
    <mergeCell ref="EL10:EL11"/>
    <mergeCell ref="EX10:EX11"/>
    <mergeCell ref="EY10:EY11"/>
    <mergeCell ref="EU10:EV10"/>
    <mergeCell ref="EU11:EV11"/>
    <mergeCell ref="EH10:EI10"/>
    <mergeCell ref="EH11:EI11"/>
    <mergeCell ref="FH8:FI9"/>
    <mergeCell ref="GK55:GK56"/>
    <mergeCell ref="GL55:GL56"/>
    <mergeCell ref="GK57:GK58"/>
    <mergeCell ref="GL57:GL58"/>
    <mergeCell ref="GK18:GL19"/>
    <mergeCell ref="GK20:GK21"/>
    <mergeCell ref="GL20:GL21"/>
    <mergeCell ref="GK22:GK23"/>
    <mergeCell ref="GL22:GL23"/>
    <mergeCell ref="FX57:FX58"/>
    <mergeCell ref="FY57:FY58"/>
    <mergeCell ref="FL24:FL25"/>
    <mergeCell ref="FH10:FI10"/>
    <mergeCell ref="FH11:FI11"/>
    <mergeCell ref="FH12:FI12"/>
    <mergeCell ref="FH14:FI14"/>
    <mergeCell ref="FH15:FI15"/>
    <mergeCell ref="FY12:FY13"/>
    <mergeCell ref="GK10:GK11"/>
    <mergeCell ref="GL10:GL11"/>
    <mergeCell ref="GK12:GK13"/>
    <mergeCell ref="GL12:GL13"/>
    <mergeCell ref="GH41:GI41"/>
    <mergeCell ref="GH42:GI42"/>
    <mergeCell ref="GH43:GI43"/>
    <mergeCell ref="GH44:GI44"/>
    <mergeCell ref="GH45:GI45"/>
    <mergeCell ref="GH46:GI46"/>
    <mergeCell ref="GH47:GI47"/>
    <mergeCell ref="GL51:GL52"/>
    <mergeCell ref="FN3:FO6"/>
    <mergeCell ref="FP3:FY6"/>
    <mergeCell ref="FO8:FO9"/>
    <mergeCell ref="FP8:FP9"/>
    <mergeCell ref="FQ8:FQ9"/>
    <mergeCell ref="FR8:FR9"/>
    <mergeCell ref="FS8:FS9"/>
    <mergeCell ref="FX8:FY9"/>
    <mergeCell ref="GH35:GI35"/>
    <mergeCell ref="GH32:GI32"/>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1:GI31"/>
    <mergeCell ref="GA3:GB6"/>
    <mergeCell ref="GC3:GL6"/>
    <mergeCell ref="GB8:GB9"/>
    <mergeCell ref="GC8:GC9"/>
    <mergeCell ref="GD8:GD9"/>
    <mergeCell ref="GE8:GE9"/>
    <mergeCell ref="GF8:GF9"/>
    <mergeCell ref="GK8:GL9"/>
    <mergeCell ref="HK57:HK58"/>
    <mergeCell ref="GX55:GX56"/>
    <mergeCell ref="GY55:GY56"/>
    <mergeCell ref="HK30:HK31"/>
    <mergeCell ref="HK32:HK35"/>
    <mergeCell ref="HK36:HK37"/>
    <mergeCell ref="HH27:HI27"/>
    <mergeCell ref="HH28:HI28"/>
    <mergeCell ref="HH29:HI29"/>
    <mergeCell ref="HH30:HI30"/>
    <mergeCell ref="HK14:HK15"/>
    <mergeCell ref="HK55:HK56"/>
    <mergeCell ref="GU32:GV32"/>
    <mergeCell ref="GU33:GV33"/>
    <mergeCell ref="GU28:GV28"/>
    <mergeCell ref="GU35:GV35"/>
    <mergeCell ref="GU36:GV36"/>
    <mergeCell ref="GU37:GV37"/>
    <mergeCell ref="GU38:GV38"/>
    <mergeCell ref="GU39:GV39"/>
    <mergeCell ref="GU40:GV40"/>
    <mergeCell ref="GU41:GV41"/>
    <mergeCell ref="GU42:GV42"/>
    <mergeCell ref="GU27:GV27"/>
    <mergeCell ref="GU34:GV34"/>
    <mergeCell ref="GU29:GV29"/>
    <mergeCell ref="GU30:GV30"/>
    <mergeCell ref="GU31:GV31"/>
    <mergeCell ref="GU43:GV43"/>
    <mergeCell ref="HH26:HI26"/>
    <mergeCell ref="HH31:HI31"/>
    <mergeCell ref="GN3:GO6"/>
    <mergeCell ref="GP3:GY6"/>
    <mergeCell ref="GO8:GO9"/>
    <mergeCell ref="GP8:GP9"/>
    <mergeCell ref="GQ8:GQ9"/>
    <mergeCell ref="GR8:GR9"/>
    <mergeCell ref="GS8:GS9"/>
    <mergeCell ref="GX8:GY9"/>
    <mergeCell ref="GX24:GX25"/>
    <mergeCell ref="GY24:GY25"/>
    <mergeCell ref="GH10:GI10"/>
    <mergeCell ref="GH11:GI11"/>
    <mergeCell ref="GH12:GI12"/>
    <mergeCell ref="GH13:GI13"/>
    <mergeCell ref="GH14:GI14"/>
    <mergeCell ref="GH15:GI15"/>
    <mergeCell ref="GH16:GI16"/>
    <mergeCell ref="GH17:GI17"/>
    <mergeCell ref="GU12:GV12"/>
    <mergeCell ref="GU13:GV13"/>
    <mergeCell ref="GU14:GV14"/>
    <mergeCell ref="GU15:GV15"/>
    <mergeCell ref="GU16:GV16"/>
    <mergeCell ref="GU17:GV17"/>
    <mergeCell ref="GY12:GY13"/>
    <mergeCell ref="GU10:GV10"/>
    <mergeCell ref="GU11:GV11"/>
    <mergeCell ref="GU18:GV18"/>
    <mergeCell ref="GU19:GV19"/>
    <mergeCell ref="GU20:GV20"/>
    <mergeCell ref="GU21:GV21"/>
    <mergeCell ref="GU22:GV22"/>
    <mergeCell ref="HL14:HL15"/>
    <mergeCell ref="HA3:HB6"/>
    <mergeCell ref="HC3:HL6"/>
    <mergeCell ref="HB8:HB9"/>
    <mergeCell ref="HC8:HC9"/>
    <mergeCell ref="HD8:HD9"/>
    <mergeCell ref="HE8:HE9"/>
    <mergeCell ref="HF8:HF9"/>
    <mergeCell ref="HK8:HL9"/>
    <mergeCell ref="HK51:HK52"/>
    <mergeCell ref="HL51:HL52"/>
    <mergeCell ref="HK53:HK54"/>
    <mergeCell ref="HL53:HL54"/>
    <mergeCell ref="HK10:HK11"/>
    <mergeCell ref="HL10:HL11"/>
    <mergeCell ref="HK12:HK13"/>
    <mergeCell ref="HH36:HI36"/>
    <mergeCell ref="HH37:HI37"/>
    <mergeCell ref="HH38:HI38"/>
    <mergeCell ref="HH39:HI39"/>
    <mergeCell ref="HH40:HI40"/>
    <mergeCell ref="HH41:HI41"/>
    <mergeCell ref="HH42:HI42"/>
    <mergeCell ref="HH43:HI43"/>
    <mergeCell ref="HH44:HI44"/>
    <mergeCell ref="HH45:HI45"/>
    <mergeCell ref="HH46:HI46"/>
    <mergeCell ref="HH47:HI47"/>
    <mergeCell ref="HH32:HI32"/>
    <mergeCell ref="HH33:HI33"/>
    <mergeCell ref="HK38:HK41"/>
    <mergeCell ref="HL12:HL13"/>
    <mergeCell ref="AK61:AK62"/>
    <mergeCell ref="AL57:AL58"/>
    <mergeCell ref="AK18:AL19"/>
    <mergeCell ref="AL20:AL21"/>
    <mergeCell ref="AL22:AL23"/>
    <mergeCell ref="AL61:AL62"/>
    <mergeCell ref="AL24:AL25"/>
    <mergeCell ref="AL55:AL56"/>
    <mergeCell ref="AK51:AK52"/>
    <mergeCell ref="AL51:AL52"/>
    <mergeCell ref="AL53:AL54"/>
    <mergeCell ref="AX18:AY19"/>
    <mergeCell ref="AX20:AX21"/>
    <mergeCell ref="AY20:AY21"/>
    <mergeCell ref="AX22:AX23"/>
    <mergeCell ref="AY22:AY23"/>
    <mergeCell ref="AX61:AX62"/>
    <mergeCell ref="AY61:AY62"/>
    <mergeCell ref="AX55:AX56"/>
    <mergeCell ref="AY55:AY56"/>
    <mergeCell ref="AX51:AX52"/>
    <mergeCell ref="AY51:AY52"/>
    <mergeCell ref="AX53:AX54"/>
    <mergeCell ref="AY53:AY54"/>
    <mergeCell ref="AX57:AX58"/>
    <mergeCell ref="AK53:AK54"/>
    <mergeCell ref="AU38:AV38"/>
    <mergeCell ref="AU39:AV39"/>
    <mergeCell ref="AU40:AV40"/>
    <mergeCell ref="AU25:AV25"/>
    <mergeCell ref="BY24:BY25"/>
    <mergeCell ref="BX30:BX31"/>
    <mergeCell ref="BY30:BY31"/>
    <mergeCell ref="BX32:BX35"/>
    <mergeCell ref="BY32:BY35"/>
    <mergeCell ref="BY22:BY23"/>
    <mergeCell ref="BX14:BX15"/>
    <mergeCell ref="BH35:BI35"/>
    <mergeCell ref="BH36:BI36"/>
    <mergeCell ref="BH37:BI37"/>
    <mergeCell ref="BU37:BV37"/>
    <mergeCell ref="BX18:BY19"/>
    <mergeCell ref="BX20:BX21"/>
    <mergeCell ref="BH27:BI27"/>
    <mergeCell ref="BH28:BI28"/>
    <mergeCell ref="BH30:BI30"/>
    <mergeCell ref="BH31:BI31"/>
    <mergeCell ref="BH32:BI32"/>
    <mergeCell ref="BH33:BI33"/>
    <mergeCell ref="BH34:BI34"/>
    <mergeCell ref="BH26:BI26"/>
    <mergeCell ref="BU15:BV15"/>
    <mergeCell ref="BU16:BV16"/>
    <mergeCell ref="BY57:BY58"/>
    <mergeCell ref="CH29:CI29"/>
    <mergeCell ref="BL57:BL58"/>
    <mergeCell ref="BK18:BL19"/>
    <mergeCell ref="BK20:BK21"/>
    <mergeCell ref="BL20:BL21"/>
    <mergeCell ref="BK22:BK23"/>
    <mergeCell ref="BL22:BL23"/>
    <mergeCell ref="BK61:BK62"/>
    <mergeCell ref="BL61:BL62"/>
    <mergeCell ref="BK24:BK25"/>
    <mergeCell ref="BL24:BL25"/>
    <mergeCell ref="BX36:BX37"/>
    <mergeCell ref="BX38:BX41"/>
    <mergeCell ref="BX22:BX23"/>
    <mergeCell ref="BX61:BX62"/>
    <mergeCell ref="BX57:BX58"/>
    <mergeCell ref="BU38:BV38"/>
    <mergeCell ref="BU39:BV39"/>
    <mergeCell ref="BU40:BV40"/>
    <mergeCell ref="BU41:BV41"/>
    <mergeCell ref="BU42:BV42"/>
    <mergeCell ref="BU43:BV43"/>
    <mergeCell ref="BU44:BV44"/>
    <mergeCell ref="BU45:BV45"/>
    <mergeCell ref="BU46:BV46"/>
    <mergeCell ref="BU47:BV47"/>
    <mergeCell ref="BY61:BY62"/>
    <mergeCell ref="BX24:BX25"/>
    <mergeCell ref="CY22:CY23"/>
    <mergeCell ref="CX61:CX62"/>
    <mergeCell ref="CY61:CY62"/>
    <mergeCell ref="CX51:CX52"/>
    <mergeCell ref="CY51:CY52"/>
    <mergeCell ref="CX53:CX54"/>
    <mergeCell ref="CY53:CY54"/>
    <mergeCell ref="CX10:CX11"/>
    <mergeCell ref="CY10:CY11"/>
    <mergeCell ref="CX12:CX13"/>
    <mergeCell ref="CY12:CY13"/>
    <mergeCell ref="CX55:CX56"/>
    <mergeCell ref="CY55:CY56"/>
    <mergeCell ref="CX14:CX15"/>
    <mergeCell ref="CY14:CY15"/>
    <mergeCell ref="CX24:CX25"/>
    <mergeCell ref="CY24:CY25"/>
    <mergeCell ref="CK14:CK15"/>
    <mergeCell ref="CL14:CL15"/>
    <mergeCell ref="CK51:CK52"/>
    <mergeCell ref="BX53:BX54"/>
    <mergeCell ref="BY53:BY54"/>
    <mergeCell ref="CL61:CL62"/>
    <mergeCell ref="CK24:CK25"/>
    <mergeCell ref="DU40:DV40"/>
    <mergeCell ref="DU41:DV41"/>
    <mergeCell ref="DU42:DV42"/>
    <mergeCell ref="CK61:CK62"/>
    <mergeCell ref="DH38:DI38"/>
    <mergeCell ref="DH39:DI39"/>
    <mergeCell ref="DH40:DI40"/>
    <mergeCell ref="DH41:DI41"/>
    <mergeCell ref="DH42:DI42"/>
    <mergeCell ref="DH36:DI36"/>
    <mergeCell ref="DH37:DI37"/>
    <mergeCell ref="CU38:CV38"/>
    <mergeCell ref="CU39:CV39"/>
    <mergeCell ref="CU40:CV40"/>
    <mergeCell ref="CU41:CV41"/>
    <mergeCell ref="CU42:CV42"/>
    <mergeCell ref="CU43:CV43"/>
    <mergeCell ref="CU44:CV44"/>
    <mergeCell ref="CU45:CV45"/>
    <mergeCell ref="CU46:CV46"/>
    <mergeCell ref="CU47:CV47"/>
    <mergeCell ref="DH44:DI44"/>
    <mergeCell ref="DH45:DI45"/>
    <mergeCell ref="DH46:DI46"/>
    <mergeCell ref="DH47:DI47"/>
    <mergeCell ref="DH43:DI43"/>
    <mergeCell ref="CX57:CX58"/>
    <mergeCell ref="CY57:CY58"/>
    <mergeCell ref="DU43:DV43"/>
    <mergeCell ref="EH16:EI16"/>
    <mergeCell ref="EH17:EI17"/>
    <mergeCell ref="EH18:EI18"/>
    <mergeCell ref="EH19:EI19"/>
    <mergeCell ref="DK57:DK58"/>
    <mergeCell ref="DL57:DL58"/>
    <mergeCell ref="DK18:DL19"/>
    <mergeCell ref="DK20:DK21"/>
    <mergeCell ref="DL20:DL21"/>
    <mergeCell ref="DK22:DK23"/>
    <mergeCell ref="DL22:DL23"/>
    <mergeCell ref="DK61:DK62"/>
    <mergeCell ref="DL61:DL62"/>
    <mergeCell ref="DK24:DK25"/>
    <mergeCell ref="DL24:DL25"/>
    <mergeCell ref="DU29:DV29"/>
    <mergeCell ref="DU30:DV30"/>
    <mergeCell ref="DU20:DV20"/>
    <mergeCell ref="DU21:DV21"/>
    <mergeCell ref="DU22:DV22"/>
    <mergeCell ref="DU23:DV23"/>
    <mergeCell ref="DU26:DV26"/>
    <mergeCell ref="DU27:DV27"/>
    <mergeCell ref="DU28:DV28"/>
    <mergeCell ref="DU31:DV31"/>
    <mergeCell ref="DU32:DV32"/>
    <mergeCell ref="EX57:EX58"/>
    <mergeCell ref="EY57:EY58"/>
    <mergeCell ref="EU39:EV39"/>
    <mergeCell ref="EH44:EI44"/>
    <mergeCell ref="EH45:EI45"/>
    <mergeCell ref="EH46:EI46"/>
    <mergeCell ref="EH47:EI47"/>
    <mergeCell ref="EU37:EV37"/>
    <mergeCell ref="EU47:EV47"/>
    <mergeCell ref="EU26:EV26"/>
    <mergeCell ref="EU27:EV27"/>
    <mergeCell ref="EU28:EV28"/>
    <mergeCell ref="EU29:EV29"/>
    <mergeCell ref="EU30:EV30"/>
    <mergeCell ref="EU31:EV31"/>
    <mergeCell ref="EU40:EV40"/>
    <mergeCell ref="EU41:EV41"/>
    <mergeCell ref="EU42:EV42"/>
    <mergeCell ref="EU43:EV43"/>
    <mergeCell ref="EH41:EI41"/>
    <mergeCell ref="EH32:EI32"/>
    <mergeCell ref="EL57:EL58"/>
    <mergeCell ref="EX28:EY29"/>
    <mergeCell ref="EX30:EY31"/>
    <mergeCell ref="EX32:EY33"/>
    <mergeCell ref="EX41:EY42"/>
    <mergeCell ref="EX43:EY44"/>
    <mergeCell ref="DX20:DX21"/>
    <mergeCell ref="DY20:DY21"/>
    <mergeCell ref="DX22:DX23"/>
    <mergeCell ref="DY22:DY23"/>
    <mergeCell ref="EH20:EI20"/>
    <mergeCell ref="EL22:EL23"/>
    <mergeCell ref="EX18:EY19"/>
    <mergeCell ref="EX20:EX21"/>
    <mergeCell ref="EH21:EI21"/>
    <mergeCell ref="EH22:EI22"/>
    <mergeCell ref="EH23:EI23"/>
    <mergeCell ref="EH24:EI24"/>
    <mergeCell ref="EH25:EI25"/>
    <mergeCell ref="EH26:EI26"/>
    <mergeCell ref="EH27:EI27"/>
    <mergeCell ref="EH28:EI28"/>
    <mergeCell ref="DU24:DV24"/>
    <mergeCell ref="DU25:DV25"/>
    <mergeCell ref="EU22:EV22"/>
    <mergeCell ref="EU23:EV23"/>
    <mergeCell ref="EU24:EV24"/>
    <mergeCell ref="EU25:EV25"/>
    <mergeCell ref="EL20:EL21"/>
    <mergeCell ref="EK22:EK23"/>
    <mergeCell ref="EK18:EL19"/>
    <mergeCell ref="EK20:EK21"/>
    <mergeCell ref="EX61:EX62"/>
    <mergeCell ref="EY61:EY62"/>
    <mergeCell ref="EX55:EX56"/>
    <mergeCell ref="EY55:EY56"/>
    <mergeCell ref="FL57:FL58"/>
    <mergeCell ref="EU16:EV16"/>
    <mergeCell ref="EU17:EV17"/>
    <mergeCell ref="EU18:EV18"/>
    <mergeCell ref="EU19:EV19"/>
    <mergeCell ref="EU20:EV20"/>
    <mergeCell ref="EU21:EV21"/>
    <mergeCell ref="FK57:FK58"/>
    <mergeCell ref="EX12:EX13"/>
    <mergeCell ref="EY12:EY13"/>
    <mergeCell ref="EX24:EX25"/>
    <mergeCell ref="EY24:EY25"/>
    <mergeCell ref="EU12:EV12"/>
    <mergeCell ref="EU13:EV13"/>
    <mergeCell ref="EU14:EV14"/>
    <mergeCell ref="EX51:EX52"/>
    <mergeCell ref="EY51:EY52"/>
    <mergeCell ref="EX53:EX54"/>
    <mergeCell ref="EY53:EY54"/>
    <mergeCell ref="EX22:EX23"/>
    <mergeCell ref="EU15:EV15"/>
    <mergeCell ref="EU36:EV36"/>
    <mergeCell ref="EU35:EV35"/>
    <mergeCell ref="FH42:FI42"/>
    <mergeCell ref="FH46:FI46"/>
    <mergeCell ref="FH47:FI47"/>
    <mergeCell ref="FK51:FK52"/>
    <mergeCell ref="FL51:FL52"/>
    <mergeCell ref="FK53:FK54"/>
    <mergeCell ref="EY20:EY21"/>
    <mergeCell ref="EY22:EY23"/>
    <mergeCell ref="FH44:FI44"/>
    <mergeCell ref="FH45:FI45"/>
    <mergeCell ref="FH43:FI43"/>
    <mergeCell ref="FY53:FY54"/>
    <mergeCell ref="FU42:FV42"/>
    <mergeCell ref="FK28:FL29"/>
    <mergeCell ref="FK30:FL31"/>
    <mergeCell ref="FK32:FL33"/>
    <mergeCell ref="FK41:FL42"/>
    <mergeCell ref="FK43:FL44"/>
    <mergeCell ref="FX28:FY29"/>
    <mergeCell ref="FX30:FY31"/>
    <mergeCell ref="FX32:FY33"/>
    <mergeCell ref="FX41:FY42"/>
    <mergeCell ref="FX43:FY44"/>
    <mergeCell ref="FK14:FK15"/>
    <mergeCell ref="FL14:FL15"/>
    <mergeCell ref="FH18:FI18"/>
    <mergeCell ref="FH19:FI19"/>
    <mergeCell ref="FH20:FI20"/>
    <mergeCell ref="FH21:FI21"/>
    <mergeCell ref="FH22:FI22"/>
    <mergeCell ref="FH23:FI23"/>
    <mergeCell ref="FH24:FI24"/>
    <mergeCell ref="FK18:FL19"/>
    <mergeCell ref="FK20:FK21"/>
    <mergeCell ref="FL20:FL21"/>
    <mergeCell ref="FK22:FK23"/>
    <mergeCell ref="FL22:FL23"/>
    <mergeCell ref="FU38:FV38"/>
    <mergeCell ref="FY20:FY21"/>
    <mergeCell ref="FH13:FI13"/>
    <mergeCell ref="FH16:FI16"/>
    <mergeCell ref="FH17:FI17"/>
    <mergeCell ref="FU25:FV25"/>
    <mergeCell ref="FU26:FV26"/>
    <mergeCell ref="GK24:GK25"/>
    <mergeCell ref="GL24:GL25"/>
    <mergeCell ref="FX10:FX11"/>
    <mergeCell ref="FY10:FY11"/>
    <mergeCell ref="FX14:FX15"/>
    <mergeCell ref="FY14:FY15"/>
    <mergeCell ref="FX51:FX52"/>
    <mergeCell ref="FK10:FK11"/>
    <mergeCell ref="FL10:FL11"/>
    <mergeCell ref="FX55:FX56"/>
    <mergeCell ref="FK26:FL27"/>
    <mergeCell ref="FU16:FV16"/>
    <mergeCell ref="FU17:FV17"/>
    <mergeCell ref="FU18:FV18"/>
    <mergeCell ref="FU19:FV19"/>
    <mergeCell ref="FX12:FX13"/>
    <mergeCell ref="FU12:FV12"/>
    <mergeCell ref="FU13:FV13"/>
    <mergeCell ref="FU14:FV14"/>
    <mergeCell ref="FU21:FV21"/>
    <mergeCell ref="FU22:FV22"/>
    <mergeCell ref="FU23:FV23"/>
    <mergeCell ref="FU24:FV24"/>
    <mergeCell ref="FU15:FV15"/>
    <mergeCell ref="FK12:FK13"/>
    <mergeCell ref="FL12:FL13"/>
    <mergeCell ref="HL57:HL58"/>
    <mergeCell ref="HK18:HL19"/>
    <mergeCell ref="HK20:HK21"/>
    <mergeCell ref="HL20:HL21"/>
    <mergeCell ref="HK22:HK23"/>
    <mergeCell ref="HL22:HL23"/>
    <mergeCell ref="HK61:HK62"/>
    <mergeCell ref="HL61:HL62"/>
    <mergeCell ref="HK24:HK25"/>
    <mergeCell ref="HL24:HL25"/>
    <mergeCell ref="FY51:FY52"/>
    <mergeCell ref="FX53:FX54"/>
    <mergeCell ref="GH33:GI33"/>
    <mergeCell ref="GK51:GK52"/>
    <mergeCell ref="GX57:GX58"/>
    <mergeCell ref="GY57:GY58"/>
    <mergeCell ref="GX18:GY19"/>
    <mergeCell ref="GX20:GX21"/>
    <mergeCell ref="GY20:GY21"/>
    <mergeCell ref="GX22:GX23"/>
    <mergeCell ref="GY22:GY23"/>
    <mergeCell ref="GX61:GX62"/>
    <mergeCell ref="FX26:FY27"/>
    <mergeCell ref="GK26:GL27"/>
    <mergeCell ref="GY61:GY62"/>
    <mergeCell ref="FX24:FX25"/>
    <mergeCell ref="FX18:FY19"/>
    <mergeCell ref="FX20:FX21"/>
    <mergeCell ref="GK61:GK62"/>
    <mergeCell ref="GL61:GL62"/>
    <mergeCell ref="FX61:FX62"/>
    <mergeCell ref="FY55:FY56"/>
    <mergeCell ref="FY24:FY25"/>
    <mergeCell ref="FY61:FY62"/>
    <mergeCell ref="FU20:FV20"/>
    <mergeCell ref="FK61:FK62"/>
    <mergeCell ref="FL61:FL62"/>
    <mergeCell ref="FK24:FK25"/>
    <mergeCell ref="FU27:FV27"/>
    <mergeCell ref="FU28:FV28"/>
    <mergeCell ref="FU29:FV29"/>
    <mergeCell ref="FU30:FV30"/>
    <mergeCell ref="FU31:FV31"/>
    <mergeCell ref="FU32:FV32"/>
    <mergeCell ref="FU33:FV33"/>
    <mergeCell ref="FU34:FV34"/>
    <mergeCell ref="FU35:FV35"/>
    <mergeCell ref="FU36:FV36"/>
    <mergeCell ref="FU37:FV37"/>
    <mergeCell ref="EH42:EI42"/>
    <mergeCell ref="EH43:EI43"/>
    <mergeCell ref="FX22:FX23"/>
    <mergeCell ref="FY22:FY23"/>
    <mergeCell ref="FK55:FK56"/>
    <mergeCell ref="FL55:FL56"/>
    <mergeCell ref="FH41:FI41"/>
    <mergeCell ref="GH38:GI38"/>
    <mergeCell ref="GH39:GI39"/>
    <mergeCell ref="HL55:HL56"/>
    <mergeCell ref="GK14:GK15"/>
    <mergeCell ref="GL14:GL15"/>
    <mergeCell ref="GX14:GX15"/>
    <mergeCell ref="GY14:GY15"/>
    <mergeCell ref="GX10:GX11"/>
    <mergeCell ref="GY10:GY11"/>
    <mergeCell ref="GX12:GX13"/>
    <mergeCell ref="FU10:FV10"/>
    <mergeCell ref="FU11:FV11"/>
    <mergeCell ref="FL53:FL54"/>
    <mergeCell ref="GX51:GX52"/>
    <mergeCell ref="GY51:GY52"/>
    <mergeCell ref="GK53:GK54"/>
    <mergeCell ref="GL53:GL54"/>
    <mergeCell ref="GH40:GI40"/>
    <mergeCell ref="GX53:GX54"/>
    <mergeCell ref="GX26:GY27"/>
    <mergeCell ref="GY53:GY54"/>
    <mergeCell ref="FU39:FV39"/>
    <mergeCell ref="FU40:FV40"/>
    <mergeCell ref="FU41:FV41"/>
    <mergeCell ref="FU47:FV47"/>
    <mergeCell ref="HH35:HI35"/>
    <mergeCell ref="BX47:BY48"/>
    <mergeCell ref="AU26:AV26"/>
    <mergeCell ref="FU43:FV43"/>
    <mergeCell ref="CU26:CV26"/>
    <mergeCell ref="CU27:CV27"/>
    <mergeCell ref="CU28:CV28"/>
    <mergeCell ref="CU31:CV31"/>
    <mergeCell ref="DH34:DI34"/>
    <mergeCell ref="DH35:DI35"/>
    <mergeCell ref="AU29:AV29"/>
    <mergeCell ref="AU30:AV30"/>
    <mergeCell ref="AU31:AV31"/>
    <mergeCell ref="AU32:AV32"/>
    <mergeCell ref="AU33:AV33"/>
    <mergeCell ref="AU34:AV34"/>
    <mergeCell ref="AU35:AV35"/>
    <mergeCell ref="AU36:AV36"/>
    <mergeCell ref="DU35:DV35"/>
    <mergeCell ref="GH34:GI34"/>
    <mergeCell ref="GH36:GI36"/>
    <mergeCell ref="GH37:GI37"/>
    <mergeCell ref="K26:L27"/>
    <mergeCell ref="X26:Y27"/>
    <mergeCell ref="AK26:AL27"/>
    <mergeCell ref="AX26:AY27"/>
    <mergeCell ref="BK26:BL27"/>
    <mergeCell ref="BX26:BY27"/>
    <mergeCell ref="CK26:CL27"/>
    <mergeCell ref="CX26:CY27"/>
    <mergeCell ref="DK26:DL27"/>
    <mergeCell ref="DX26:DY27"/>
    <mergeCell ref="EK26:EL27"/>
    <mergeCell ref="EX26:EY27"/>
    <mergeCell ref="AU27:AV27"/>
    <mergeCell ref="EH29:EI29"/>
    <mergeCell ref="EH30:EI30"/>
    <mergeCell ref="EH31:EI31"/>
    <mergeCell ref="AH31:AI31"/>
    <mergeCell ref="AH32:AI32"/>
    <mergeCell ref="AH33:AI33"/>
    <mergeCell ref="AH34:AI34"/>
    <mergeCell ref="AH35:AI35"/>
    <mergeCell ref="BH29:BI29"/>
    <mergeCell ref="K30:L31"/>
    <mergeCell ref="K32:L33"/>
    <mergeCell ref="HK47:HL48"/>
    <mergeCell ref="HU47:HV47"/>
    <mergeCell ref="B2:L2"/>
    <mergeCell ref="O2:Y2"/>
    <mergeCell ref="AB2:AL2"/>
    <mergeCell ref="AO2:AY2"/>
    <mergeCell ref="BB2:BL2"/>
    <mergeCell ref="BO2:BY2"/>
    <mergeCell ref="CB2:CL2"/>
    <mergeCell ref="CO2:CY2"/>
    <mergeCell ref="DB2:DL2"/>
    <mergeCell ref="DO2:DY2"/>
    <mergeCell ref="EB2:EL2"/>
    <mergeCell ref="EO2:EY2"/>
    <mergeCell ref="FB2:FL2"/>
    <mergeCell ref="FO2:FY2"/>
    <mergeCell ref="GB2:GL2"/>
    <mergeCell ref="GO2:GY2"/>
    <mergeCell ref="HB2:HL2"/>
    <mergeCell ref="HO2:HY2"/>
    <mergeCell ref="IB2:IL2"/>
    <mergeCell ref="IO2:IY2"/>
    <mergeCell ref="JB2:JL2"/>
    <mergeCell ref="JO2:JY2"/>
    <mergeCell ref="KB2:KL2"/>
    <mergeCell ref="KO2:KY2"/>
    <mergeCell ref="LB2:LL2"/>
    <mergeCell ref="JA3:JB6"/>
    <mergeCell ref="JC3:JL6"/>
    <mergeCell ref="JN3:JO6"/>
    <mergeCell ref="JP3:JY6"/>
    <mergeCell ref="KA3:KB6"/>
    <mergeCell ref="KC3:KL6"/>
    <mergeCell ref="KN3:KO6"/>
    <mergeCell ref="KP3:KY6"/>
    <mergeCell ref="LA3:LB6"/>
    <mergeCell ref="LC3:LL6"/>
  </mergeCells>
  <phoneticPr fontId="1"/>
  <conditionalFormatting sqref="BO10:BR47">
    <cfRule type="expression" dxfId="111" priority="108">
      <formula>OR($BO10="土",$BO10="日")</formula>
    </cfRule>
  </conditionalFormatting>
  <conditionalFormatting sqref="BR10:BR47">
    <cfRule type="expression" dxfId="110" priority="107">
      <formula>$BQ10="○"</formula>
    </cfRule>
  </conditionalFormatting>
  <conditionalFormatting sqref="HB10:HE47">
    <cfRule type="expression" dxfId="89" priority="86">
      <formula>OR($HB10="土",$HB10="日")</formula>
    </cfRule>
  </conditionalFormatting>
  <conditionalFormatting sqref="HE10:HE47">
    <cfRule type="expression" dxfId="88" priority="85">
      <formula>$HD10="○"</formula>
    </cfRule>
  </conditionalFormatting>
  <conditionalFormatting sqref="R10:R47">
    <cfRule type="expression" dxfId="39" priority="35">
      <formula>$D10="○"</formula>
    </cfRule>
  </conditionalFormatting>
  <conditionalFormatting sqref="O10:R47">
    <cfRule type="expression" dxfId="38" priority="36">
      <formula>OR($B10="土",$B10="日")</formula>
    </cfRule>
  </conditionalFormatting>
  <conditionalFormatting sqref="E10:E47">
    <cfRule type="expression" dxfId="37" priority="33">
      <formula>$D10="○"</formula>
    </cfRule>
  </conditionalFormatting>
  <conditionalFormatting sqref="B10:E47">
    <cfRule type="expression" dxfId="36" priority="34">
      <formula>OR($B10="土",$B10="日")</formula>
    </cfRule>
  </conditionalFormatting>
  <conditionalFormatting sqref="IR10:IR47">
    <cfRule type="expression" dxfId="35" priority="1">
      <formula>$D10="○"</formula>
    </cfRule>
  </conditionalFormatting>
  <conditionalFormatting sqref="AE10:AE47">
    <cfRule type="expression" dxfId="33" priority="31">
      <formula>$D10="○"</formula>
    </cfRule>
  </conditionalFormatting>
  <conditionalFormatting sqref="AB10:AE47">
    <cfRule type="expression" dxfId="32" priority="32">
      <formula>OR($B10="土",$B10="日")</formula>
    </cfRule>
  </conditionalFormatting>
  <conditionalFormatting sqref="BE10:BE47">
    <cfRule type="expression" dxfId="31" priority="29">
      <formula>$D10="○"</formula>
    </cfRule>
  </conditionalFormatting>
  <conditionalFormatting sqref="BB10:BE47">
    <cfRule type="expression" dxfId="30" priority="30">
      <formula>OR($B10="土",$B10="日")</formula>
    </cfRule>
  </conditionalFormatting>
  <conditionalFormatting sqref="AR10:AR47">
    <cfRule type="expression" dxfId="29" priority="27">
      <formula>$D10="○"</formula>
    </cfRule>
  </conditionalFormatting>
  <conditionalFormatting sqref="AO10:AR47">
    <cfRule type="expression" dxfId="28" priority="28">
      <formula>OR($B10="土",$B10="日")</formula>
    </cfRule>
  </conditionalFormatting>
  <conditionalFormatting sqref="CE10:CE47">
    <cfRule type="expression" dxfId="27" priority="25">
      <formula>$D10="○"</formula>
    </cfRule>
  </conditionalFormatting>
  <conditionalFormatting sqref="CB10:CE47">
    <cfRule type="expression" dxfId="26" priority="26">
      <formula>OR($B10="土",$B10="日")</formula>
    </cfRule>
  </conditionalFormatting>
  <conditionalFormatting sqref="CR10:CR47">
    <cfRule type="expression" dxfId="25" priority="23">
      <formula>$D10="○"</formula>
    </cfRule>
  </conditionalFormatting>
  <conditionalFormatting sqref="CO10:CR47">
    <cfRule type="expression" dxfId="24" priority="24">
      <formula>OR($B10="土",$B10="日")</formula>
    </cfRule>
  </conditionalFormatting>
  <conditionalFormatting sqref="DE10:DE47">
    <cfRule type="expression" dxfId="23" priority="21">
      <formula>$D10="○"</formula>
    </cfRule>
  </conditionalFormatting>
  <conditionalFormatting sqref="DB10:DE47">
    <cfRule type="expression" dxfId="22" priority="22">
      <formula>OR($B10="土",$B10="日")</formula>
    </cfRule>
  </conditionalFormatting>
  <conditionalFormatting sqref="DR10:DR47">
    <cfRule type="expression" dxfId="21" priority="19">
      <formula>$D10="○"</formula>
    </cfRule>
  </conditionalFormatting>
  <conditionalFormatting sqref="DO10:DR47">
    <cfRule type="expression" dxfId="20" priority="20">
      <formula>OR($B10="土",$B10="日")</formula>
    </cfRule>
  </conditionalFormatting>
  <conditionalFormatting sqref="EE10:EE47">
    <cfRule type="expression" dxfId="19" priority="17">
      <formula>$D10="○"</formula>
    </cfRule>
  </conditionalFormatting>
  <conditionalFormatting sqref="EB10:EE47">
    <cfRule type="expression" dxfId="18" priority="18">
      <formula>OR($B10="土",$B10="日")</formula>
    </cfRule>
  </conditionalFormatting>
  <conditionalFormatting sqref="ER10:ER47">
    <cfRule type="expression" dxfId="17" priority="15">
      <formula>$D10="○"</formula>
    </cfRule>
  </conditionalFormatting>
  <conditionalFormatting sqref="EO10:ER47">
    <cfRule type="expression" dxfId="16" priority="16">
      <formula>OR($B10="土",$B10="日")</formula>
    </cfRule>
  </conditionalFormatting>
  <conditionalFormatting sqref="FE10:FE47">
    <cfRule type="expression" dxfId="15" priority="13">
      <formula>$D10="○"</formula>
    </cfRule>
  </conditionalFormatting>
  <conditionalFormatting sqref="FB10:FE47">
    <cfRule type="expression" dxfId="14" priority="14">
      <formula>OR($B10="土",$B10="日")</formula>
    </cfRule>
  </conditionalFormatting>
  <conditionalFormatting sqref="FR10:FR47">
    <cfRule type="expression" dxfId="13" priority="11">
      <formula>$D10="○"</formula>
    </cfRule>
  </conditionalFormatting>
  <conditionalFormatting sqref="FO10:FR47">
    <cfRule type="expression" dxfId="12" priority="12">
      <formula>OR($B10="土",$B10="日")</formula>
    </cfRule>
  </conditionalFormatting>
  <conditionalFormatting sqref="GE10:GE47">
    <cfRule type="expression" dxfId="11" priority="9">
      <formula>$D10="○"</formula>
    </cfRule>
  </conditionalFormatting>
  <conditionalFormatting sqref="GB10:GE47">
    <cfRule type="expression" dxfId="10" priority="10">
      <formula>OR($B10="土",$B10="日")</formula>
    </cfRule>
  </conditionalFormatting>
  <conditionalFormatting sqref="GR10:GR47">
    <cfRule type="expression" dxfId="9" priority="7">
      <formula>$D10="○"</formula>
    </cfRule>
  </conditionalFormatting>
  <conditionalFormatting sqref="GO10:GR47">
    <cfRule type="expression" dxfId="8" priority="8">
      <formula>OR($B10="土",$B10="日")</formula>
    </cfRule>
  </conditionalFormatting>
  <conditionalFormatting sqref="HR10:HR47">
    <cfRule type="expression" dxfId="5" priority="5">
      <formula>$D10="○"</formula>
    </cfRule>
  </conditionalFormatting>
  <conditionalFormatting sqref="HO10:HR47">
    <cfRule type="expression" dxfId="4" priority="6">
      <formula>OR($B10="土",$B10="日")</formula>
    </cfRule>
  </conditionalFormatting>
  <conditionalFormatting sqref="IE10:IE47">
    <cfRule type="expression" dxfId="3" priority="3">
      <formula>$D10="○"</formula>
    </cfRule>
  </conditionalFormatting>
  <conditionalFormatting sqref="IB10:IE47">
    <cfRule type="expression" dxfId="2" priority="4">
      <formula>OR($B10="土",$B10="日")</formula>
    </cfRule>
  </conditionalFormatting>
  <conditionalFormatting sqref="IO10:IR47">
    <cfRule type="expression" dxfId="0" priority="2">
      <formula>OR($B10="土",$B10="日")</formula>
    </cfRule>
  </conditionalFormatting>
  <dataValidations count="5">
    <dataValidation type="custom" allowBlank="1" showInputMessage="1" showErrorMessage="1" error="祝祭日、正月、夏休みは休日の対象外です。休日取得として入力しないでください。" sqref="FF10:FF47 S10:S47 F10:F47 BF10:BF47 AF10:AF47 BS10:BS47 AS10:AS47 CF10:CF47 CS10:CS47 DF10:DF47 DS10:DS47 EF10:EF47 ES10:ES47 FS10:FS47 HS10:HS47 IF10:IF47 GF10:GF47 HF10:HF47 GS10:GS47 IS10:IS47" xr:uid="{00000000-0002-0000-0200-000001000000}">
      <formula1>$D10&lt;&gt;"○"</formula1>
    </dataValidation>
    <dataValidation type="custom" allowBlank="1" showInputMessage="1" showErrorMessage="1" error="正月、夏休み、一時工事中止期間等は現場閉所の対象外です。現場閉所日として入力しないでください。" sqref="BR10:BR47" xr:uid="{00000000-0002-0000-0200-000005000000}">
      <formula1>$BQ10&lt;&gt;"○"</formula1>
    </dataValidation>
    <dataValidation type="custom" allowBlank="1" showInputMessage="1" showErrorMessage="1" error="正月、夏休み、一時工事中止期間等は現場閉所の対象外です。現場閉所日として入力しないでください。" sqref="HE10:HE47" xr:uid="{00000000-0002-0000-0200-00000E000000}">
      <formula1>$HD10&lt;&gt;"○"</formula1>
    </dataValidation>
    <dataValidation type="custom" allowBlank="1" showInputMessage="1" showErrorMessage="1" error="正月、夏休み、一時工事中止期間等は現場閉所の対象外です。現場閉所日として入力しないでください。" sqref="R10:R47 E10:E47 AE10:AE47 BE10:BE47 AR10:AR47 CE10:CE47 CR10:CR47 DE10:DE47 DR10:DR47 EE10:EE47 ER10:ER47 FE10:FE47 FR10:FR47 GE10:GE47 GR10:GR47 HR10:HR47 IE10:IE47 IR10:IR47" xr:uid="{00000000-0002-0000-0200-00000F000000}">
      <formula1>$D10&lt;&gt;"○"</formula1>
    </dataValidation>
    <dataValidation type="custom" allowBlank="1" showInputMessage="1" showErrorMessage="1" error="除外日を現場閉所日にはできません。現場閉所欄の「○」を削除してください。" sqref="T10:T47 G10:G47 BG10:BG47 AG10:AG47 BT10:BT47 AT10:AT47 CG10:CG47 CT10:CT47 DG10:DG47 DT10:DT47 EG10:EG47 ET10:ET47 HG10:HG47 GG10:GG47 FT10:FT47 FG10:FG47 GT10:GT47 HT10:HT47 IG10:IG47 IT10:IT47" xr:uid="{00000000-0002-0000-0200-000010000000}">
      <formula1>E10=""</formula1>
    </dataValidation>
  </dataValidations>
  <pageMargins left="0.78740157480314965" right="0.62992125984251968" top="0.74803149606299213" bottom="0.15748031496062992" header="0.31496062992125984" footer="0.31496062992125984"/>
  <pageSetup paperSize="9" scale="96" orientation="portrait" r:id="rId1"/>
  <colBreaks count="19" manualBreakCount="19">
    <brk id="13" max="1048575" man="1"/>
    <brk id="26" max="47" man="1"/>
    <brk id="39" max="47" man="1"/>
    <brk id="52" max="1048575" man="1"/>
    <brk id="65" max="47" man="1"/>
    <brk id="78" max="1048575" man="1"/>
    <brk id="91" max="47" man="1"/>
    <brk id="104" max="47" man="1"/>
    <brk id="117" max="47" man="1"/>
    <brk id="130" max="47" man="1"/>
    <brk id="143" max="47" man="1"/>
    <brk id="156" max="47" man="1"/>
    <brk id="169" max="47" man="1"/>
    <brk id="182" max="47" man="1"/>
    <brk id="195" max="47" man="1"/>
    <brk id="208" max="47" man="1"/>
    <brk id="221" max="47" man="1"/>
    <brk id="234" max="47" man="1"/>
    <brk id="247"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T72"/>
  <sheetViews>
    <sheetView showGridLines="0" tabSelected="1" view="pageBreakPreview" zoomScale="85" zoomScaleNormal="70" zoomScaleSheetLayoutView="85" workbookViewId="0">
      <selection activeCell="M31" sqref="M31"/>
    </sheetView>
  </sheetViews>
  <sheetFormatPr defaultColWidth="9" defaultRowHeight="18.75"/>
  <cols>
    <col min="1" max="1" width="2.875" style="11" customWidth="1"/>
    <col min="2" max="2" width="13" style="11" customWidth="1"/>
    <col min="3" max="3" width="14.625" style="11" customWidth="1"/>
    <col min="4" max="4" width="5.625" style="11" customWidth="1"/>
    <col min="5" max="5" width="7.625" style="11" customWidth="1"/>
    <col min="6" max="6" width="3.125" style="11" customWidth="1"/>
    <col min="7" max="7" width="6.625" style="11" customWidth="1"/>
    <col min="8" max="8" width="3" style="11" customWidth="1"/>
    <col min="9" max="9" width="7.625" style="11" customWidth="1"/>
    <col min="10" max="10" width="9.375" style="11" customWidth="1"/>
    <col min="11" max="11" width="3.25" style="11" customWidth="1"/>
    <col min="12" max="12" width="1.625" style="11" customWidth="1"/>
    <col min="13" max="13" width="15.625" customWidth="1"/>
    <col min="14" max="14" width="11.625" customWidth="1"/>
    <col min="15" max="15" width="15.625" customWidth="1"/>
    <col min="16" max="18" width="10.625" customWidth="1"/>
    <col min="19" max="124" width="8.75" customWidth="1"/>
    <col min="125" max="16384" width="9" style="11"/>
  </cols>
  <sheetData>
    <row r="1" spans="1:29" ht="25.5" customHeight="1">
      <c r="A1" s="127" t="s">
        <v>114</v>
      </c>
      <c r="B1" s="86"/>
      <c r="C1" s="86"/>
      <c r="D1" s="86"/>
      <c r="E1" s="86"/>
      <c r="F1" s="86"/>
      <c r="G1" s="86"/>
      <c r="H1" s="86"/>
      <c r="I1" s="86"/>
      <c r="J1" s="288"/>
      <c r="K1" s="289"/>
      <c r="L1" s="74"/>
      <c r="M1" s="285" t="s">
        <v>137</v>
      </c>
      <c r="N1" s="285"/>
      <c r="O1" s="285"/>
      <c r="P1" s="106" t="s">
        <v>69</v>
      </c>
      <c r="Q1" s="106" t="s">
        <v>65</v>
      </c>
      <c r="R1" s="286" t="s">
        <v>64</v>
      </c>
    </row>
    <row r="2" spans="1:29" ht="17.100000000000001" customHeight="1">
      <c r="B2" s="19"/>
      <c r="C2" s="19"/>
      <c r="D2" s="19"/>
      <c r="E2" s="19"/>
      <c r="F2" s="19"/>
      <c r="G2" s="19"/>
      <c r="H2" s="19"/>
      <c r="I2" s="19"/>
      <c r="J2" s="19"/>
      <c r="K2" s="19"/>
      <c r="L2" s="19"/>
      <c r="M2" s="285"/>
      <c r="N2" s="285"/>
      <c r="O2" s="285"/>
      <c r="P2" s="108" t="s">
        <v>29</v>
      </c>
      <c r="Q2" s="108" t="s">
        <v>29</v>
      </c>
      <c r="R2" s="287"/>
    </row>
    <row r="3" spans="1:29" ht="17.100000000000001" customHeight="1">
      <c r="B3" s="85"/>
      <c r="C3" s="85"/>
      <c r="D3" s="85"/>
      <c r="E3" s="85"/>
      <c r="F3" s="85"/>
      <c r="G3" s="86"/>
      <c r="H3" s="290" t="s">
        <v>122</v>
      </c>
      <c r="I3" s="290"/>
      <c r="J3" s="290"/>
      <c r="K3" s="87"/>
      <c r="L3" s="87"/>
      <c r="M3" s="116" t="e">
        <f>IF(【別紙２】!#REF!="","",【別紙２】!#REF!)</f>
        <v>#REF!</v>
      </c>
      <c r="N3" s="117" t="e">
        <f t="shared" ref="N3:N22" si="0">IF(O3="","","～")</f>
        <v>#REF!</v>
      </c>
      <c r="O3" s="118" t="e">
        <f>IF(【別紙２】!#REF!="","",MAX(【別紙２】!#REF!))</f>
        <v>#REF!</v>
      </c>
      <c r="P3" s="121" t="e">
        <f>IF(【別紙２】!#REF!=0,"",【別紙２】!#REF!)</f>
        <v>#REF!</v>
      </c>
      <c r="Q3" s="119" t="e">
        <f>IF(P3="","",IF(【別紙２】!#REF!=0,0,【別紙２】!#REF!))</f>
        <v>#REF!</v>
      </c>
      <c r="R3" s="120" t="e">
        <f t="shared" ref="R3:R22" si="1">IF(P3="","",Q3/P3)</f>
        <v>#REF!</v>
      </c>
    </row>
    <row r="4" spans="1:29" ht="17.100000000000001" customHeight="1">
      <c r="B4" s="85"/>
      <c r="C4" s="85"/>
      <c r="D4" s="85"/>
      <c r="E4" s="85"/>
      <c r="F4" s="85"/>
      <c r="G4" s="86"/>
      <c r="H4" s="88"/>
      <c r="I4" s="88"/>
      <c r="J4" s="88"/>
      <c r="K4" s="89"/>
      <c r="L4" s="87"/>
      <c r="M4" s="116" t="e">
        <f>IF(【別紙２】!#REF!="","",【別紙２】!#REF!)</f>
        <v>#REF!</v>
      </c>
      <c r="N4" s="117" t="e">
        <f t="shared" si="0"/>
        <v>#REF!</v>
      </c>
      <c r="O4" s="118" t="e">
        <f>IF(【別紙２】!#REF!="","",MAX(【別紙２】!#REF!))</f>
        <v>#REF!</v>
      </c>
      <c r="P4" s="121" t="e">
        <f>IF(【別紙２】!#REF!=0,"",【別紙２】!#REF!)</f>
        <v>#REF!</v>
      </c>
      <c r="Q4" s="119" t="e">
        <f>IF(P4="","",IF(【別紙２】!#REF!=0,0,【別紙２】!#REF!))</f>
        <v>#REF!</v>
      </c>
      <c r="R4" s="120" t="e">
        <f t="shared" si="1"/>
        <v>#REF!</v>
      </c>
    </row>
    <row r="5" spans="1:29" ht="17.100000000000001" customHeight="1">
      <c r="B5" s="273" t="s">
        <v>108</v>
      </c>
      <c r="C5" s="273"/>
      <c r="D5" s="273"/>
      <c r="E5" s="273"/>
      <c r="F5" s="273"/>
      <c r="G5" s="273"/>
      <c r="H5" s="273"/>
      <c r="I5" s="273"/>
      <c r="J5" s="85"/>
      <c r="K5" s="19"/>
      <c r="L5" s="19"/>
      <c r="M5" s="116" t="e">
        <f>IF(【別紙２】!#REF!="","",【別紙２】!#REF!)</f>
        <v>#REF!</v>
      </c>
      <c r="N5" s="117" t="e">
        <f t="shared" si="0"/>
        <v>#REF!</v>
      </c>
      <c r="O5" s="118" t="e">
        <f>IF(【別紙２】!#REF!="","",MAX(【別紙２】!#REF!))</f>
        <v>#REF!</v>
      </c>
      <c r="P5" s="121" t="e">
        <f>IF(【別紙２】!#REF!=0,"",【別紙２】!#REF!)</f>
        <v>#REF!</v>
      </c>
      <c r="Q5" s="119" t="e">
        <f>IF(P5="","",IF(【別紙２】!#REF!=0,0,【別紙２】!#REF!))</f>
        <v>#REF!</v>
      </c>
      <c r="R5" s="120" t="e">
        <f t="shared" si="1"/>
        <v>#REF!</v>
      </c>
    </row>
    <row r="6" spans="1:29" ht="17.100000000000001" customHeight="1">
      <c r="B6" s="95"/>
      <c r="C6" s="95"/>
      <c r="D6" s="95"/>
      <c r="E6" s="95"/>
      <c r="F6" s="95"/>
      <c r="G6" s="95"/>
      <c r="H6" s="95"/>
      <c r="I6" s="95"/>
      <c r="J6" s="85"/>
      <c r="K6" s="19"/>
      <c r="L6" s="19"/>
      <c r="M6" s="116" t="e">
        <f>IF(【別紙２】!#REF!="","",【別紙２】!#REF!)</f>
        <v>#REF!</v>
      </c>
      <c r="N6" s="117" t="e">
        <f t="shared" si="0"/>
        <v>#REF!</v>
      </c>
      <c r="O6" s="118" t="e">
        <f>IF(【別紙２】!#REF!="","",MAX(【別紙２】!#REF!))</f>
        <v>#REF!</v>
      </c>
      <c r="P6" s="121" t="e">
        <f>IF(【別紙２】!#REF!=0,"",【別紙２】!#REF!)</f>
        <v>#REF!</v>
      </c>
      <c r="Q6" s="119" t="e">
        <f>IF(P6="","",IF(【別紙２】!#REF!=0,0,【別紙２】!#REF!))</f>
        <v>#REF!</v>
      </c>
      <c r="R6" s="120" t="e">
        <f t="shared" si="1"/>
        <v>#REF!</v>
      </c>
    </row>
    <row r="7" spans="1:29" ht="17.100000000000001" customHeight="1">
      <c r="B7" s="272"/>
      <c r="C7" s="272"/>
      <c r="D7" s="272"/>
      <c r="E7" s="272"/>
      <c r="F7" s="272"/>
      <c r="G7" s="272"/>
      <c r="H7" s="272"/>
      <c r="I7" s="272"/>
      <c r="J7" s="272"/>
      <c r="K7" s="272"/>
      <c r="L7" s="94"/>
      <c r="M7" s="116" t="e">
        <f>IF(【別紙２】!#REF!="","",【別紙２】!#REF!)</f>
        <v>#REF!</v>
      </c>
      <c r="N7" s="117" t="e">
        <f t="shared" si="0"/>
        <v>#REF!</v>
      </c>
      <c r="O7" s="118" t="e">
        <f>IF(【別紙２】!#REF!="","",MAX(【別紙２】!#REF!))</f>
        <v>#REF!</v>
      </c>
      <c r="P7" s="121" t="e">
        <f>IF(【別紙２】!#REF!=0,"",【別紙２】!#REF!)</f>
        <v>#REF!</v>
      </c>
      <c r="Q7" s="119" t="e">
        <f>IF(P7="","",IF(【別紙２】!#REF!=0,0,【別紙２】!#REF!))</f>
        <v>#REF!</v>
      </c>
      <c r="R7" s="120" t="e">
        <f t="shared" si="1"/>
        <v>#REF!</v>
      </c>
    </row>
    <row r="8" spans="1:29" ht="17.100000000000001" customHeight="1">
      <c r="B8" s="291" t="s">
        <v>63</v>
      </c>
      <c r="C8" s="291"/>
      <c r="D8" s="291"/>
      <c r="E8" s="291"/>
      <c r="F8" s="291"/>
      <c r="G8" s="291"/>
      <c r="H8" s="291"/>
      <c r="I8" s="291"/>
      <c r="J8" s="291"/>
      <c r="K8" s="90"/>
      <c r="L8" s="90"/>
      <c r="M8" s="116" t="e">
        <f>IF(【別紙２】!#REF!="","",【別紙２】!#REF!)</f>
        <v>#REF!</v>
      </c>
      <c r="N8" s="117" t="e">
        <f t="shared" si="0"/>
        <v>#REF!</v>
      </c>
      <c r="O8" s="118" t="e">
        <f>IF(【別紙２】!#REF!="","",MAX(【別紙２】!#REF!))</f>
        <v>#REF!</v>
      </c>
      <c r="P8" s="121" t="e">
        <f>IF(【別紙２】!#REF!=0,"",【別紙２】!#REF!)</f>
        <v>#REF!</v>
      </c>
      <c r="Q8" s="119" t="e">
        <f>IF(P8="","",IF(【別紙２】!#REF!=0,0,【別紙２】!#REF!))</f>
        <v>#REF!</v>
      </c>
      <c r="R8" s="120" t="e">
        <f t="shared" si="1"/>
        <v>#REF!</v>
      </c>
    </row>
    <row r="9" spans="1:29" ht="17.100000000000001" customHeight="1">
      <c r="B9" s="93"/>
      <c r="C9" s="93"/>
      <c r="D9" s="93"/>
      <c r="E9" s="93"/>
      <c r="F9" s="93"/>
      <c r="G9" s="93"/>
      <c r="H9" s="93"/>
      <c r="I9" s="93"/>
      <c r="J9" s="93"/>
      <c r="K9" s="90"/>
      <c r="L9" s="90"/>
      <c r="M9" s="116" t="e">
        <f>IF(【別紙２】!#REF!="","",【別紙２】!#REF!)</f>
        <v>#REF!</v>
      </c>
      <c r="N9" s="117" t="e">
        <f t="shared" si="0"/>
        <v>#REF!</v>
      </c>
      <c r="O9" s="118" t="e">
        <f>IF(【別紙２】!#REF!="","",MAX(【別紙２】!#REF!))</f>
        <v>#REF!</v>
      </c>
      <c r="P9" s="121" t="e">
        <f>IF(【別紙２】!#REF!=0,"",【別紙２】!#REF!)</f>
        <v>#REF!</v>
      </c>
      <c r="Q9" s="119" t="e">
        <f>IF(P9="","",IF(【別紙２】!#REF!=0,0,【別紙２】!#REF!))</f>
        <v>#REF!</v>
      </c>
      <c r="R9" s="120" t="e">
        <f t="shared" si="1"/>
        <v>#REF!</v>
      </c>
    </row>
    <row r="10" spans="1:29" ht="17.100000000000001" customHeight="1">
      <c r="B10" s="85"/>
      <c r="C10" s="85"/>
      <c r="D10" s="85"/>
      <c r="E10" s="85"/>
      <c r="F10" s="85"/>
      <c r="G10" s="85"/>
      <c r="H10" s="85"/>
      <c r="I10" s="85"/>
      <c r="J10" s="85"/>
      <c r="K10" s="19"/>
      <c r="L10" s="19"/>
      <c r="M10" s="116" t="e">
        <f>IF(【別紙２】!#REF!="","",【別紙２】!#REF!)</f>
        <v>#REF!</v>
      </c>
      <c r="N10" s="117" t="e">
        <f t="shared" si="0"/>
        <v>#REF!</v>
      </c>
      <c r="O10" s="118" t="e">
        <f>IF(【別紙２】!#REF!="","",MAX(【別紙２】!#REF!))</f>
        <v>#REF!</v>
      </c>
      <c r="P10" s="121" t="e">
        <f>IF(【別紙２】!#REF!=0,"",【別紙２】!#REF!)</f>
        <v>#REF!</v>
      </c>
      <c r="Q10" s="119" t="e">
        <f>IF(P10="","",IF(【別紙２】!#REF!=0,0,【別紙２】!#REF!))</f>
        <v>#REF!</v>
      </c>
      <c r="R10" s="120" t="e">
        <f t="shared" si="1"/>
        <v>#REF!</v>
      </c>
    </row>
    <row r="11" spans="1:29" ht="17.100000000000001" customHeight="1">
      <c r="B11" s="91"/>
      <c r="C11" s="91"/>
      <c r="D11" s="92"/>
      <c r="E11" s="92"/>
      <c r="F11" s="92"/>
      <c r="G11" s="92"/>
      <c r="H11" s="92"/>
      <c r="I11" s="92"/>
      <c r="J11" s="84"/>
      <c r="K11" s="84"/>
      <c r="L11" s="84"/>
      <c r="M11" s="116" t="e">
        <f>IF(【別紙２】!#REF!="","",【別紙２】!#REF!)</f>
        <v>#REF!</v>
      </c>
      <c r="N11" s="117" t="e">
        <f t="shared" si="0"/>
        <v>#REF!</v>
      </c>
      <c r="O11" s="118" t="e">
        <f>IF(【別紙２】!#REF!="","",MAX(【別紙２】!#REF!))</f>
        <v>#REF!</v>
      </c>
      <c r="P11" s="121" t="e">
        <f>IF(【別紙２】!#REF!=0,"",【別紙２】!#REF!)</f>
        <v>#REF!</v>
      </c>
      <c r="Q11" s="119" t="e">
        <f>IF(P11="","",IF(【別紙２】!#REF!=0,0,【別紙２】!#REF!))</f>
        <v>#REF!</v>
      </c>
      <c r="R11" s="120" t="e">
        <f t="shared" si="1"/>
        <v>#REF!</v>
      </c>
    </row>
    <row r="12" spans="1:29" ht="17.100000000000001" customHeight="1">
      <c r="B12" s="279" t="s">
        <v>113</v>
      </c>
      <c r="C12" s="266" t="s">
        <v>97</v>
      </c>
      <c r="D12" s="110"/>
      <c r="E12" s="263"/>
      <c r="F12" s="263"/>
      <c r="G12" s="263"/>
      <c r="H12" s="263"/>
      <c r="I12" s="263"/>
      <c r="J12" s="263"/>
      <c r="K12" s="263"/>
      <c r="L12" s="111"/>
      <c r="M12" s="116" t="e">
        <f>IF(【別紙２】!#REF!="","",【別紙２】!#REF!)</f>
        <v>#REF!</v>
      </c>
      <c r="N12" s="117" t="e">
        <f t="shared" si="0"/>
        <v>#REF!</v>
      </c>
      <c r="O12" s="118" t="e">
        <f>IF(【別紙２】!#REF!="","",MAX(【別紙２】!#REF!))</f>
        <v>#REF!</v>
      </c>
      <c r="P12" s="121" t="e">
        <f>IF(【別紙２】!#REF!=0,"",【別紙２】!#REF!)</f>
        <v>#REF!</v>
      </c>
      <c r="Q12" s="119" t="e">
        <f>IF(P12="","",IF(【別紙２】!#REF!=0,0,【別紙２】!#REF!))</f>
        <v>#REF!</v>
      </c>
      <c r="R12" s="120" t="e">
        <f t="shared" si="1"/>
        <v>#REF!</v>
      </c>
    </row>
    <row r="13" spans="1:29" ht="17.100000000000001" customHeight="1">
      <c r="B13" s="280"/>
      <c r="C13" s="266"/>
      <c r="D13" s="110"/>
      <c r="E13" s="263"/>
      <c r="F13" s="263"/>
      <c r="G13" s="263"/>
      <c r="H13" s="263"/>
      <c r="I13" s="263"/>
      <c r="J13" s="263"/>
      <c r="K13" s="263"/>
      <c r="L13" s="111"/>
      <c r="M13" s="116" t="e">
        <f>IF(【別紙２】!#REF!="","",【別紙２】!#REF!)</f>
        <v>#REF!</v>
      </c>
      <c r="N13" s="117" t="e">
        <f t="shared" si="0"/>
        <v>#REF!</v>
      </c>
      <c r="O13" s="118" t="e">
        <f>IF(【別紙２】!#REF!="","",MAX(【別紙２】!#REF!))</f>
        <v>#REF!</v>
      </c>
      <c r="P13" s="121" t="e">
        <f>IF(【別紙２】!#REF!=0,"",【別紙２】!#REF!)</f>
        <v>#REF!</v>
      </c>
      <c r="Q13" s="119" t="e">
        <f>IF(P13="","",IF(【別紙２】!#REF!=0,0,【別紙２】!#REF!))</f>
        <v>#REF!</v>
      </c>
      <c r="R13" s="120" t="e">
        <f t="shared" si="1"/>
        <v>#REF!</v>
      </c>
    </row>
    <row r="14" spans="1:29" ht="17.100000000000001" customHeight="1">
      <c r="B14" s="280"/>
      <c r="C14" s="266" t="s">
        <v>120</v>
      </c>
      <c r="D14" s="110"/>
      <c r="E14" s="263"/>
      <c r="F14" s="263"/>
      <c r="G14" s="263"/>
      <c r="H14" s="263"/>
      <c r="I14" s="263"/>
      <c r="J14" s="111"/>
      <c r="K14" s="111"/>
      <c r="L14" s="111"/>
      <c r="M14" s="116" t="e">
        <f>IF(【別紙２】!#REF!="","",【別紙２】!#REF!)</f>
        <v>#REF!</v>
      </c>
      <c r="N14" s="117" t="e">
        <f t="shared" si="0"/>
        <v>#REF!</v>
      </c>
      <c r="O14" s="118" t="e">
        <f>IF(【別紙２】!#REF!="","",MAX(【別紙２】!#REF!))</f>
        <v>#REF!</v>
      </c>
      <c r="P14" s="121" t="e">
        <f>IF(【別紙２】!#REF!=0,"",【別紙２】!#REF!)</f>
        <v>#REF!</v>
      </c>
      <c r="Q14" s="119" t="e">
        <f>IF(P14="","",IF(【別紙２】!#REF!=0,0,【別紙２】!#REF!))</f>
        <v>#REF!</v>
      </c>
      <c r="R14" s="120" t="e">
        <f t="shared" si="1"/>
        <v>#REF!</v>
      </c>
    </row>
    <row r="15" spans="1:29" ht="17.100000000000001" customHeight="1">
      <c r="B15" s="280"/>
      <c r="C15" s="266"/>
      <c r="D15" s="110"/>
      <c r="E15" s="263"/>
      <c r="F15" s="263"/>
      <c r="G15" s="263"/>
      <c r="H15" s="263"/>
      <c r="I15" s="263"/>
      <c r="J15" s="263"/>
      <c r="K15" s="111"/>
      <c r="L15" s="111"/>
      <c r="M15" s="116" t="e">
        <f>IF(【別紙２】!#REF!="","",【別紙２】!#REF!)</f>
        <v>#REF!</v>
      </c>
      <c r="N15" s="117" t="e">
        <f t="shared" si="0"/>
        <v>#REF!</v>
      </c>
      <c r="O15" s="118" t="e">
        <f>IF(【別紙２】!#REF!="","",MAX(【別紙２】!#REF!))</f>
        <v>#REF!</v>
      </c>
      <c r="P15" s="121" t="e">
        <f>IF(【別紙２】!#REF!=0,"",【別紙２】!#REF!)</f>
        <v>#REF!</v>
      </c>
      <c r="Q15" s="119" t="e">
        <f>IF(P15="","",IF(【別紙２】!#REF!=0,0,【別紙２】!#REF!))</f>
        <v>#REF!</v>
      </c>
      <c r="R15" s="120" t="e">
        <f t="shared" si="1"/>
        <v>#REF!</v>
      </c>
    </row>
    <row r="16" spans="1:29" ht="17.100000000000001" customHeight="1">
      <c r="B16" s="280"/>
      <c r="C16" s="266"/>
      <c r="D16" s="110"/>
      <c r="E16" s="262"/>
      <c r="F16" s="262"/>
      <c r="G16" s="262"/>
      <c r="H16" s="262"/>
      <c r="I16" s="262"/>
      <c r="J16" s="263"/>
      <c r="K16" s="110"/>
      <c r="L16" s="110"/>
      <c r="M16" s="116" t="e">
        <f>IF(【別紙２】!#REF!="","",【別紙２】!#REF!)</f>
        <v>#REF!</v>
      </c>
      <c r="N16" s="117" t="e">
        <f t="shared" si="0"/>
        <v>#REF!</v>
      </c>
      <c r="O16" s="118" t="e">
        <f>IF(【別紙２】!#REF!="","",MAX(【別紙２】!#REF!))</f>
        <v>#REF!</v>
      </c>
      <c r="P16" s="121" t="e">
        <f>IF(【別紙２】!#REF!=0,"",【別紙２】!#REF!)</f>
        <v>#REF!</v>
      </c>
      <c r="Q16" s="119" t="e">
        <f>IF(P16="","",IF(【別紙２】!#REF!=0,0,【別紙２】!#REF!))</f>
        <v>#REF!</v>
      </c>
      <c r="R16" s="120" t="e">
        <f t="shared" si="1"/>
        <v>#REF!</v>
      </c>
      <c r="S16" s="259"/>
      <c r="T16" s="259"/>
      <c r="U16" s="33"/>
      <c r="V16" s="260"/>
      <c r="W16" s="260"/>
      <c r="X16" s="260"/>
      <c r="Y16" s="260"/>
      <c r="Z16" s="260"/>
      <c r="AA16" s="260"/>
      <c r="AB16" s="260"/>
      <c r="AC16" s="261"/>
    </row>
    <row r="17" spans="2:29" ht="17.100000000000001" customHeight="1">
      <c r="B17" s="280"/>
      <c r="C17" s="266"/>
      <c r="D17" s="110"/>
      <c r="E17" s="262"/>
      <c r="F17" s="262"/>
      <c r="G17" s="262"/>
      <c r="H17" s="262"/>
      <c r="I17" s="262"/>
      <c r="J17" s="263"/>
      <c r="K17" s="110"/>
      <c r="L17" s="110"/>
      <c r="M17" s="116" t="e">
        <f>IF(【別紙２】!#REF!="","",【別紙２】!#REF!)</f>
        <v>#REF!</v>
      </c>
      <c r="N17" s="117" t="e">
        <f t="shared" si="0"/>
        <v>#REF!</v>
      </c>
      <c r="O17" s="118" t="e">
        <f>IF(【別紙２】!#REF!="","",MAX(【別紙２】!#REF!))</f>
        <v>#REF!</v>
      </c>
      <c r="P17" s="121" t="e">
        <f>IF(【別紙２】!#REF!=0,"",【別紙２】!#REF!)</f>
        <v>#REF!</v>
      </c>
      <c r="Q17" s="119" t="e">
        <f>IF(P17="","",IF(【別紙２】!#REF!=0,0,【別紙２】!#REF!))</f>
        <v>#REF!</v>
      </c>
      <c r="R17" s="120" t="e">
        <f t="shared" si="1"/>
        <v>#REF!</v>
      </c>
      <c r="S17" s="259"/>
      <c r="T17" s="259"/>
      <c r="U17" s="33"/>
      <c r="V17" s="260"/>
      <c r="W17" s="260"/>
      <c r="X17" s="260"/>
      <c r="Y17" s="260"/>
      <c r="Z17" s="260"/>
      <c r="AA17" s="260"/>
      <c r="AB17" s="260"/>
      <c r="AC17" s="261"/>
    </row>
    <row r="18" spans="2:29" ht="17.100000000000001" customHeight="1">
      <c r="B18" s="266" t="s">
        <v>110</v>
      </c>
      <c r="C18" s="266"/>
      <c r="D18" s="109"/>
      <c r="E18" s="267" t="str">
        <f>IF(入力シート!C12="","",入力シート!C12)</f>
        <v/>
      </c>
      <c r="F18" s="267"/>
      <c r="G18" s="267"/>
      <c r="H18" s="267"/>
      <c r="I18" s="267"/>
      <c r="J18" s="267"/>
      <c r="K18" s="267"/>
      <c r="L18" s="267"/>
      <c r="M18" s="116" t="e">
        <f>IF(【別紙２】!#REF!="","",【別紙２】!#REF!)</f>
        <v>#REF!</v>
      </c>
      <c r="N18" s="117" t="e">
        <f t="shared" si="0"/>
        <v>#REF!</v>
      </c>
      <c r="O18" s="118" t="e">
        <f>IF(【別紙２】!#REF!="","",MAX(【別紙２】!#REF!))</f>
        <v>#REF!</v>
      </c>
      <c r="P18" s="121" t="e">
        <f>IF(【別紙２】!#REF!=0,"",【別紙２】!#REF!)</f>
        <v>#REF!</v>
      </c>
      <c r="Q18" s="119" t="e">
        <f>IF(P18="","",IF(【別紙２】!#REF!=0,0,【別紙２】!#REF!))</f>
        <v>#REF!</v>
      </c>
      <c r="R18" s="120" t="e">
        <f t="shared" si="1"/>
        <v>#REF!</v>
      </c>
    </row>
    <row r="19" spans="2:29" ht="17.100000000000001" customHeight="1">
      <c r="B19" s="266"/>
      <c r="C19" s="266"/>
      <c r="D19" s="109"/>
      <c r="E19" s="267"/>
      <c r="F19" s="267"/>
      <c r="G19" s="267"/>
      <c r="H19" s="267"/>
      <c r="I19" s="267"/>
      <c r="J19" s="267"/>
      <c r="K19" s="267"/>
      <c r="L19" s="267"/>
      <c r="M19" s="116" t="e">
        <f>IF(【別紙２】!#REF!="","",【別紙２】!#REF!)</f>
        <v>#REF!</v>
      </c>
      <c r="N19" s="117" t="e">
        <f t="shared" si="0"/>
        <v>#REF!</v>
      </c>
      <c r="O19" s="118" t="e">
        <f>IF(【別紙２】!#REF!="","",MAX(【別紙２】!#REF!))</f>
        <v>#REF!</v>
      </c>
      <c r="P19" s="121" t="e">
        <f>IF(【別紙２】!#REF!=0,"",【別紙２】!#REF!)</f>
        <v>#REF!</v>
      </c>
      <c r="Q19" s="119" t="e">
        <f>IF(P19="","",IF(【別紙２】!#REF!=0,0,【別紙２】!#REF!))</f>
        <v>#REF!</v>
      </c>
      <c r="R19" s="120" t="e">
        <f t="shared" si="1"/>
        <v>#REF!</v>
      </c>
    </row>
    <row r="20" spans="2:29" ht="17.100000000000001" customHeight="1">
      <c r="B20" s="266" t="s">
        <v>109</v>
      </c>
      <c r="C20" s="266"/>
      <c r="D20" s="109"/>
      <c r="E20" s="267" t="str">
        <f>IF(入力シート!C13="","",入力シート!C13)</f>
        <v/>
      </c>
      <c r="F20" s="267"/>
      <c r="G20" s="267"/>
      <c r="H20" s="267"/>
      <c r="I20" s="267"/>
      <c r="J20" s="267"/>
      <c r="K20" s="267"/>
      <c r="L20" s="267"/>
      <c r="M20" s="116" t="e">
        <f>IF(【別紙２】!#REF!="","",【別紙２】!#REF!)</f>
        <v>#REF!</v>
      </c>
      <c r="N20" s="117" t="e">
        <f t="shared" si="0"/>
        <v>#REF!</v>
      </c>
      <c r="O20" s="118" t="e">
        <f>IF(【別紙２】!#REF!="","",MAX(【別紙２】!#REF!))</f>
        <v>#REF!</v>
      </c>
      <c r="P20" s="121" t="e">
        <f>IF(【別紙２】!#REF!=0,"",【別紙２】!#REF!)</f>
        <v>#REF!</v>
      </c>
      <c r="Q20" s="119" t="e">
        <f>IF(P20="","",IF(【別紙２】!#REF!=0,0,【別紙２】!#REF!))</f>
        <v>#REF!</v>
      </c>
      <c r="R20" s="120" t="e">
        <f t="shared" si="1"/>
        <v>#REF!</v>
      </c>
    </row>
    <row r="21" spans="2:29" ht="17.100000000000001" customHeight="1">
      <c r="B21" s="266"/>
      <c r="C21" s="266"/>
      <c r="D21" s="107"/>
      <c r="E21" s="267"/>
      <c r="F21" s="267"/>
      <c r="G21" s="267"/>
      <c r="H21" s="267"/>
      <c r="I21" s="267"/>
      <c r="J21" s="267"/>
      <c r="K21" s="267"/>
      <c r="L21" s="267"/>
      <c r="M21" s="116" t="e">
        <f>IF(【別紙２】!#REF!="","",【別紙２】!#REF!)</f>
        <v>#REF!</v>
      </c>
      <c r="N21" s="117" t="e">
        <f t="shared" si="0"/>
        <v>#REF!</v>
      </c>
      <c r="O21" s="118" t="e">
        <f>IF(【別紙２】!#REF!="","",MAX(【別紙２】!#REF!))</f>
        <v>#REF!</v>
      </c>
      <c r="P21" s="121" t="e">
        <f>IF(【別紙２】!#REF!=0,"",【別紙２】!#REF!)</f>
        <v>#REF!</v>
      </c>
      <c r="Q21" s="119" t="e">
        <f>IF(P21="","",IF(【別紙２】!#REF!=0,0,【別紙２】!#REF!))</f>
        <v>#REF!</v>
      </c>
      <c r="R21" s="120" t="e">
        <f t="shared" si="1"/>
        <v>#REF!</v>
      </c>
    </row>
    <row r="22" spans="2:29" ht="17.100000000000001" customHeight="1">
      <c r="B22" s="264" t="s">
        <v>111</v>
      </c>
      <c r="C22" s="264"/>
      <c r="D22" s="107"/>
      <c r="E22" s="265"/>
      <c r="F22" s="265"/>
      <c r="G22" s="265"/>
      <c r="H22" s="265"/>
      <c r="I22" s="265"/>
      <c r="J22" s="265"/>
      <c r="K22" s="265"/>
      <c r="L22" s="107"/>
      <c r="M22" s="116" t="e">
        <f>IF(【別紙２】!#REF!="","",【別紙２】!#REF!)</f>
        <v>#REF!</v>
      </c>
      <c r="N22" s="117" t="e">
        <f t="shared" si="0"/>
        <v>#REF!</v>
      </c>
      <c r="O22" s="118" t="e">
        <f>IF(【別紙２】!#REF!="","",MAX(【別紙２】!#REF!))</f>
        <v>#REF!</v>
      </c>
      <c r="P22" s="121" t="e">
        <f>IF(【別紙２】!#REF!=0,"",【別紙２】!#REF!)</f>
        <v>#REF!</v>
      </c>
      <c r="Q22" s="119" t="e">
        <f>IF(P22="","",IF(【別紙２】!#REF!=0,0,【別紙２】!#REF!))</f>
        <v>#REF!</v>
      </c>
      <c r="R22" s="120" t="e">
        <f t="shared" si="1"/>
        <v>#REF!</v>
      </c>
    </row>
    <row r="23" spans="2:29" ht="17.100000000000001" customHeight="1">
      <c r="B23" s="264"/>
      <c r="C23" s="264"/>
      <c r="D23" s="112"/>
      <c r="E23" s="265"/>
      <c r="F23" s="265"/>
      <c r="G23" s="265"/>
      <c r="H23" s="265"/>
      <c r="I23" s="265"/>
      <c r="J23" s="265"/>
      <c r="K23" s="265"/>
      <c r="L23" s="107"/>
      <c r="M23" s="116" t="e">
        <f>IF(【別紙２】!#REF!="","",【別紙２】!#REF!)</f>
        <v>#REF!</v>
      </c>
      <c r="N23" s="117" t="e">
        <f t="shared" ref="N18:N41" si="2">IF(O23="","","～")</f>
        <v>#REF!</v>
      </c>
      <c r="O23" s="118" t="e">
        <f>IF(【別紙２】!#REF!="","",MAX(【別紙２】!#REF!))</f>
        <v>#REF!</v>
      </c>
      <c r="P23" s="121" t="e">
        <f>IF(【別紙２】!#REF!=0,"",【別紙２】!#REF!)</f>
        <v>#REF!</v>
      </c>
      <c r="Q23" s="119" t="e">
        <f>IF(P23="","",IF(【別紙２】!#REF!=0,0,【別紙２】!#REF!))</f>
        <v>#REF!</v>
      </c>
      <c r="R23" s="120" t="e">
        <f t="shared" ref="R4:R41" si="3">IF(P23="","",Q23/P23)</f>
        <v>#REF!</v>
      </c>
    </row>
    <row r="24" spans="2:29" ht="17.100000000000001" customHeight="1">
      <c r="B24" s="284" t="s">
        <v>98</v>
      </c>
      <c r="C24" s="284"/>
      <c r="D24" s="284"/>
      <c r="E24" s="284"/>
      <c r="F24" s="284"/>
      <c r="G24" s="284"/>
      <c r="H24" s="284"/>
      <c r="I24" s="284"/>
      <c r="J24" s="284"/>
      <c r="K24" s="284"/>
      <c r="L24" s="284"/>
      <c r="M24" s="116" t="e">
        <f>IF(【別紙２】!#REF!="","",【別紙２】!#REF!)</f>
        <v>#REF!</v>
      </c>
      <c r="N24" s="117" t="e">
        <f t="shared" si="2"/>
        <v>#REF!</v>
      </c>
      <c r="O24" s="118" t="e">
        <f>IF(【別紙２】!#REF!="","",MAX(【別紙２】!#REF!))</f>
        <v>#REF!</v>
      </c>
      <c r="P24" s="121" t="e">
        <f>IF(【別紙２】!#REF!=0,"",【別紙２】!#REF!)</f>
        <v>#REF!</v>
      </c>
      <c r="Q24" s="119" t="e">
        <f>IF(P24="","",IF(【別紙２】!#REF!=0,0,【別紙２】!#REF!))</f>
        <v>#REF!</v>
      </c>
      <c r="R24" s="120" t="e">
        <f t="shared" si="3"/>
        <v>#REF!</v>
      </c>
    </row>
    <row r="25" spans="2:29" ht="17.100000000000001" customHeight="1">
      <c r="B25" s="284"/>
      <c r="C25" s="284"/>
      <c r="D25" s="284"/>
      <c r="E25" s="284"/>
      <c r="F25" s="284"/>
      <c r="G25" s="284"/>
      <c r="H25" s="284"/>
      <c r="I25" s="284"/>
      <c r="J25" s="284"/>
      <c r="K25" s="284"/>
      <c r="L25" s="284"/>
      <c r="M25" s="116" t="e">
        <f>IF(【別紙２】!#REF!="","",【別紙２】!#REF!)</f>
        <v>#REF!</v>
      </c>
      <c r="N25" s="117" t="e">
        <f t="shared" si="2"/>
        <v>#REF!</v>
      </c>
      <c r="O25" s="118" t="e">
        <f>IF(【別紙２】!#REF!="","",MAX(【別紙２】!#REF!))</f>
        <v>#REF!</v>
      </c>
      <c r="P25" s="121" t="e">
        <f>IF(【別紙２】!#REF!=0,"",【別紙２】!#REF!)</f>
        <v>#REF!</v>
      </c>
      <c r="Q25" s="119" t="e">
        <f>IF(P25="","",IF(【別紙２】!#REF!=0,0,【別紙２】!#REF!))</f>
        <v>#REF!</v>
      </c>
      <c r="R25" s="120" t="e">
        <f t="shared" si="3"/>
        <v>#REF!</v>
      </c>
    </row>
    <row r="26" spans="2:29" ht="17.100000000000001" customHeight="1">
      <c r="B26" s="59"/>
      <c r="C26" s="59"/>
      <c r="D26" s="59"/>
      <c r="E26" s="59"/>
      <c r="F26" s="59"/>
      <c r="G26" s="59"/>
      <c r="H26" s="59"/>
      <c r="I26" s="59"/>
      <c r="J26" s="59"/>
      <c r="K26" s="59"/>
      <c r="L26" s="97"/>
      <c r="M26" s="116" t="e">
        <f>IF(【別紙２】!#REF!="","",【別紙２】!#REF!)</f>
        <v>#REF!</v>
      </c>
      <c r="N26" s="117" t="e">
        <f t="shared" si="2"/>
        <v>#REF!</v>
      </c>
      <c r="O26" s="118" t="e">
        <f>IF(【別紙２】!#REF!="","",MAX(【別紙２】!#REF!))</f>
        <v>#REF!</v>
      </c>
      <c r="P26" s="121" t="e">
        <f>IF(【別紙２】!#REF!=0,"",【別紙２】!#REF!)</f>
        <v>#REF!</v>
      </c>
      <c r="Q26" s="119" t="e">
        <f>IF(P26="","",IF(【別紙２】!#REF!=0,0,【別紙２】!#REF!))</f>
        <v>#REF!</v>
      </c>
      <c r="R26" s="120" t="e">
        <f t="shared" si="3"/>
        <v>#REF!</v>
      </c>
    </row>
    <row r="27" spans="2:29" ht="17.100000000000001" customHeight="1">
      <c r="B27" s="278" t="s">
        <v>28</v>
      </c>
      <c r="C27" s="292"/>
      <c r="D27" s="292"/>
      <c r="E27" s="292"/>
      <c r="F27" s="292"/>
      <c r="G27" s="292"/>
      <c r="H27" s="292"/>
      <c r="I27" s="292"/>
      <c r="J27" s="292"/>
      <c r="K27" s="292"/>
      <c r="L27" s="19"/>
      <c r="M27" s="116" t="e">
        <f>IF(【別紙２】!#REF!="","",【別紙２】!#REF!)</f>
        <v>#REF!</v>
      </c>
      <c r="N27" s="117" t="e">
        <f t="shared" si="2"/>
        <v>#REF!</v>
      </c>
      <c r="O27" s="118" t="e">
        <f>IF(【別紙２】!#REF!="","",MAX(【別紙２】!#REF!))</f>
        <v>#REF!</v>
      </c>
      <c r="P27" s="121" t="e">
        <f>IF(【別紙２】!#REF!=0,"",【別紙２】!#REF!)</f>
        <v>#REF!</v>
      </c>
      <c r="Q27" s="119" t="e">
        <f>IF(P27="","",IF(【別紙２】!#REF!=0,0,【別紙２】!#REF!))</f>
        <v>#REF!</v>
      </c>
      <c r="R27" s="120" t="e">
        <f>IF(P27="","",Q27/P27)</f>
        <v>#REF!</v>
      </c>
    </row>
    <row r="28" spans="2:29" ht="17.100000000000001" customHeight="1">
      <c r="B28" s="278"/>
      <c r="C28" s="292"/>
      <c r="D28" s="292"/>
      <c r="E28" s="292"/>
      <c r="F28" s="292"/>
      <c r="G28" s="292"/>
      <c r="H28" s="292"/>
      <c r="I28" s="292"/>
      <c r="J28" s="292"/>
      <c r="K28" s="292"/>
      <c r="L28" s="79"/>
      <c r="M28" s="116" t="e">
        <f>IF(【別紙２】!#REF!="","",【別紙２】!#REF!)</f>
        <v>#REF!</v>
      </c>
      <c r="N28" s="117" t="e">
        <f t="shared" si="2"/>
        <v>#REF!</v>
      </c>
      <c r="O28" s="118" t="e">
        <f>IF(【別紙２】!#REF!="","",MAX(【別紙２】!#REF!))</f>
        <v>#REF!</v>
      </c>
      <c r="P28" s="121" t="e">
        <f>IF(【別紙２】!#REF!=0,"",【別紙２】!#REF!)</f>
        <v>#REF!</v>
      </c>
      <c r="Q28" s="119" t="e">
        <f>IF(P28="","",IF(【別紙２】!#REF!=0,0,【別紙２】!#REF!))</f>
        <v>#REF!</v>
      </c>
      <c r="R28" s="120" t="e">
        <f t="shared" si="3"/>
        <v>#REF!</v>
      </c>
    </row>
    <row r="29" spans="2:29" ht="17.100000000000001" customHeight="1">
      <c r="B29" s="278"/>
      <c r="C29" s="292"/>
      <c r="D29" s="292"/>
      <c r="E29" s="292"/>
      <c r="F29" s="292"/>
      <c r="G29" s="292"/>
      <c r="H29" s="292"/>
      <c r="I29" s="292"/>
      <c r="J29" s="292"/>
      <c r="K29" s="292"/>
      <c r="L29" s="19"/>
      <c r="M29" s="116" t="e">
        <f>IF(【別紙２】!#REF!="","",【別紙２】!#REF!)</f>
        <v>#REF!</v>
      </c>
      <c r="N29" s="117" t="e">
        <f t="shared" si="2"/>
        <v>#REF!</v>
      </c>
      <c r="O29" s="118" t="e">
        <f>IF(【別紙２】!#REF!="","",MAX(【別紙２】!#REF!))</f>
        <v>#REF!</v>
      </c>
      <c r="P29" s="121" t="e">
        <f>IF(【別紙２】!#REF!=0,"",【別紙２】!#REF!)</f>
        <v>#REF!</v>
      </c>
      <c r="Q29" s="119" t="e">
        <f>IF(P29="","",IF(【別紙２】!#REF!=0,0,【別紙２】!#REF!))</f>
        <v>#REF!</v>
      </c>
      <c r="R29" s="120" t="e">
        <f t="shared" si="3"/>
        <v>#REF!</v>
      </c>
    </row>
    <row r="30" spans="2:29" ht="17.100000000000001" customHeight="1">
      <c r="B30" s="278" t="s">
        <v>93</v>
      </c>
      <c r="C30" s="292"/>
      <c r="D30" s="292"/>
      <c r="E30" s="292"/>
      <c r="F30" s="292"/>
      <c r="G30" s="292"/>
      <c r="H30" s="292"/>
      <c r="I30" s="292"/>
      <c r="J30" s="292"/>
      <c r="K30" s="292"/>
      <c r="L30" s="19"/>
      <c r="M30" s="116" t="e">
        <f>IF(【別紙２】!#REF!="","",【別紙２】!#REF!)</f>
        <v>#REF!</v>
      </c>
      <c r="N30" s="117" t="e">
        <f t="shared" si="2"/>
        <v>#REF!</v>
      </c>
      <c r="O30" s="118" t="e">
        <f>IF(【別紙２】!#REF!="","",MAX(【別紙２】!#REF!))</f>
        <v>#REF!</v>
      </c>
      <c r="P30" s="121" t="e">
        <f>IF(【別紙２】!#REF!=0,"",【別紙２】!#REF!)</f>
        <v>#REF!</v>
      </c>
      <c r="Q30" s="119" t="e">
        <f>IF(P30="","",IF(【別紙２】!#REF!=0,0,【別紙２】!#REF!))</f>
        <v>#REF!</v>
      </c>
      <c r="R30" s="120" t="e">
        <f t="shared" si="3"/>
        <v>#REF!</v>
      </c>
    </row>
    <row r="31" spans="2:29" ht="17.100000000000001" customHeight="1">
      <c r="B31" s="278"/>
      <c r="C31" s="292"/>
      <c r="D31" s="292"/>
      <c r="E31" s="292"/>
      <c r="F31" s="292"/>
      <c r="G31" s="292"/>
      <c r="H31" s="292"/>
      <c r="I31" s="292"/>
      <c r="J31" s="292"/>
      <c r="K31" s="292"/>
      <c r="L31" s="19"/>
      <c r="M31" s="116" t="e">
        <f>IF(【別紙２】!#REF!="","",【別紙２】!#REF!)</f>
        <v>#REF!</v>
      </c>
      <c r="N31" s="117" t="e">
        <f t="shared" si="2"/>
        <v>#REF!</v>
      </c>
      <c r="O31" s="118" t="e">
        <f>IF(【別紙２】!#REF!="","",MAX(【別紙２】!#REF!))</f>
        <v>#REF!</v>
      </c>
      <c r="P31" s="121" t="e">
        <f>IF(【別紙２】!#REF!=0,"",【別紙２】!#REF!)</f>
        <v>#REF!</v>
      </c>
      <c r="Q31" s="119" t="e">
        <f>IF(P31="","",IF(【別紙２】!#REF!=0,0,【別紙２】!#REF!))</f>
        <v>#REF!</v>
      </c>
      <c r="R31" s="120" t="e">
        <f t="shared" si="3"/>
        <v>#REF!</v>
      </c>
      <c r="S31" s="11"/>
    </row>
    <row r="32" spans="2:29" ht="17.100000000000001" customHeight="1">
      <c r="B32" s="278"/>
      <c r="C32" s="292"/>
      <c r="D32" s="292"/>
      <c r="E32" s="292"/>
      <c r="F32" s="292"/>
      <c r="G32" s="292"/>
      <c r="H32" s="292"/>
      <c r="I32" s="292"/>
      <c r="J32" s="292"/>
      <c r="K32" s="292"/>
      <c r="L32" s="19"/>
      <c r="M32" s="116" t="e">
        <f>IF(【別紙２】!#REF!="","",【別紙２】!#REF!)</f>
        <v>#REF!</v>
      </c>
      <c r="N32" s="117" t="e">
        <f t="shared" si="2"/>
        <v>#REF!</v>
      </c>
      <c r="O32" s="118" t="e">
        <f>IF(【別紙２】!#REF!="","",MAX(【別紙２】!#REF!))</f>
        <v>#REF!</v>
      </c>
      <c r="P32" s="121" t="e">
        <f>IF(【別紙２】!#REF!=0,"",【別紙２】!#REF!)</f>
        <v>#REF!</v>
      </c>
      <c r="Q32" s="119" t="e">
        <f>IF(P32="","",IF(【別紙２】!#REF!=0,0,【別紙２】!#REF!))</f>
        <v>#REF!</v>
      </c>
      <c r="R32" s="120" t="e">
        <f t="shared" si="3"/>
        <v>#REF!</v>
      </c>
      <c r="S32" s="11"/>
    </row>
    <row r="33" spans="2:25" ht="17.100000000000001" customHeight="1">
      <c r="B33" s="278" t="s">
        <v>94</v>
      </c>
      <c r="C33" s="293"/>
      <c r="D33" s="294"/>
      <c r="E33" s="281" t="s">
        <v>95</v>
      </c>
      <c r="G33" s="299"/>
      <c r="H33" s="299"/>
      <c r="I33" s="299"/>
      <c r="K33" s="302"/>
      <c r="L33" s="79"/>
      <c r="M33" s="116" t="e">
        <f>IF(【別紙２】!#REF!="","",【別紙２】!#REF!)</f>
        <v>#REF!</v>
      </c>
      <c r="N33" s="117" t="e">
        <f t="shared" si="2"/>
        <v>#REF!</v>
      </c>
      <c r="O33" s="118" t="e">
        <f>IF(【別紙２】!#REF!="","",MAX(【別紙２】!#REF!))</f>
        <v>#REF!</v>
      </c>
      <c r="P33" s="121" t="e">
        <f>IF(【別紙２】!#REF!=0,"",【別紙２】!#REF!)</f>
        <v>#REF!</v>
      </c>
      <c r="Q33" s="119" t="e">
        <f>IF(P33="","",IF(【別紙２】!#REF!=0,0,【別紙２】!#REF!))</f>
        <v>#REF!</v>
      </c>
      <c r="R33" s="120" t="e">
        <f t="shared" si="3"/>
        <v>#REF!</v>
      </c>
      <c r="S33" s="11"/>
    </row>
    <row r="34" spans="2:25" ht="17.100000000000001" customHeight="1">
      <c r="B34" s="278"/>
      <c r="C34" s="295"/>
      <c r="D34" s="296"/>
      <c r="E34" s="282"/>
      <c r="G34" s="300"/>
      <c r="H34" s="300"/>
      <c r="I34" s="300"/>
      <c r="K34" s="303"/>
      <c r="L34" s="78"/>
      <c r="M34" s="116" t="e">
        <f>IF(【別紙２】!#REF!="","",【別紙２】!#REF!)</f>
        <v>#REF!</v>
      </c>
      <c r="N34" s="117" t="e">
        <f t="shared" si="2"/>
        <v>#REF!</v>
      </c>
      <c r="O34" s="118" t="e">
        <f>IF(【別紙２】!#REF!="","",MAX(【別紙２】!HC10:IZ47))</f>
        <v>#REF!</v>
      </c>
      <c r="P34" s="121" t="e">
        <f>IF(【別紙２】!#REF!=0,"",【別紙２】!#REF!)</f>
        <v>#REF!</v>
      </c>
      <c r="Q34" s="119" t="e">
        <f>IF(P34="","",IF(【別紙２】!#REF!=0,0,【別紙２】!#REF!))</f>
        <v>#REF!</v>
      </c>
      <c r="R34" s="120" t="e">
        <f t="shared" si="3"/>
        <v>#REF!</v>
      </c>
      <c r="S34" s="11"/>
    </row>
    <row r="35" spans="2:25" ht="17.100000000000001" customHeight="1">
      <c r="B35" s="278"/>
      <c r="C35" s="297"/>
      <c r="D35" s="298"/>
      <c r="E35" s="283"/>
      <c r="G35" s="301"/>
      <c r="H35" s="301"/>
      <c r="I35" s="301"/>
      <c r="J35" s="115"/>
      <c r="K35" s="304"/>
      <c r="L35" s="78"/>
      <c r="M35" s="116" t="e">
        <f>IF(【別紙２】!#REF!="","",【別紙２】!#REF!)</f>
        <v>#REF!</v>
      </c>
      <c r="N35" s="117" t="e">
        <f t="shared" si="2"/>
        <v>#REF!</v>
      </c>
      <c r="O35" s="118" t="e">
        <f>IF(【別紙２】!#REF!="","",MAX(【別紙２】!#REF!))</f>
        <v>#REF!</v>
      </c>
      <c r="P35" s="121" t="e">
        <f>IF(【別紙２】!#REF!=0,"",【別紙２】!#REF!)</f>
        <v>#REF!</v>
      </c>
      <c r="Q35" s="119" t="e">
        <f>IF(P35="","",IF(【別紙２】!#REF!=0,0,【別紙２】!#REF!))</f>
        <v>#REF!</v>
      </c>
      <c r="R35" s="120" t="e">
        <f t="shared" si="3"/>
        <v>#REF!</v>
      </c>
      <c r="S35" s="11"/>
    </row>
    <row r="36" spans="2:25" ht="17.100000000000001" customHeight="1">
      <c r="B36" s="278" t="s">
        <v>96</v>
      </c>
      <c r="C36" s="305"/>
      <c r="D36" s="306"/>
      <c r="E36" s="281" t="s">
        <v>95</v>
      </c>
      <c r="F36" s="113"/>
      <c r="G36" s="307"/>
      <c r="H36" s="307"/>
      <c r="I36" s="307"/>
      <c r="K36" s="308"/>
      <c r="L36" s="78"/>
      <c r="M36" s="116" t="e">
        <f>IF(【別紙２】!#REF!="","",【別紙２】!#REF!)</f>
        <v>#REF!</v>
      </c>
      <c r="N36" s="117" t="e">
        <f t="shared" si="2"/>
        <v>#REF!</v>
      </c>
      <c r="O36" s="118" t="e">
        <f>IF(【別紙２】!#REF!="","",MAX(【別紙２】!#REF!))</f>
        <v>#REF!</v>
      </c>
      <c r="P36" s="121" t="e">
        <f>IF(【別紙２】!#REF!=0,"",【別紙２】!#REF!)</f>
        <v>#REF!</v>
      </c>
      <c r="Q36" s="119" t="e">
        <f>IF(P36="","",IF(【別紙２】!#REF!=0,0,【別紙２】!#REF!))</f>
        <v>#REF!</v>
      </c>
      <c r="R36" s="120" t="e">
        <f t="shared" si="3"/>
        <v>#REF!</v>
      </c>
      <c r="S36" s="11"/>
    </row>
    <row r="37" spans="2:25" ht="17.100000000000001" customHeight="1">
      <c r="B37" s="278"/>
      <c r="C37" s="305"/>
      <c r="D37" s="306"/>
      <c r="E37" s="282"/>
      <c r="F37" s="110"/>
      <c r="G37" s="307"/>
      <c r="H37" s="307"/>
      <c r="I37" s="307"/>
      <c r="K37" s="308"/>
      <c r="L37" s="78"/>
      <c r="M37" s="116" t="e">
        <f>IF(【別紙２】!#REF!="","",【別紙２】!#REF!)</f>
        <v>#REF!</v>
      </c>
      <c r="N37" s="117" t="e">
        <f t="shared" si="2"/>
        <v>#REF!</v>
      </c>
      <c r="O37" s="118" t="e">
        <f>IF(【別紙２】!#REF!="","",MAX(【別紙２】!#REF!))</f>
        <v>#REF!</v>
      </c>
      <c r="P37" s="121" t="e">
        <f>IF(【別紙２】!#REF!=0,"",【別紙２】!#REF!)</f>
        <v>#REF!</v>
      </c>
      <c r="Q37" s="119" t="e">
        <f>IF(P37="","",IF(【別紙２】!#REF!=0,0,【別紙２】!#REF!))</f>
        <v>#REF!</v>
      </c>
      <c r="R37" s="120" t="e">
        <f t="shared" si="3"/>
        <v>#REF!</v>
      </c>
      <c r="S37" s="11"/>
    </row>
    <row r="38" spans="2:25" ht="17.100000000000001" customHeight="1">
      <c r="B38" s="278"/>
      <c r="C38" s="305"/>
      <c r="D38" s="306"/>
      <c r="E38" s="283"/>
      <c r="F38" s="114"/>
      <c r="G38" s="307"/>
      <c r="H38" s="307"/>
      <c r="I38" s="307"/>
      <c r="K38" s="308"/>
      <c r="L38" s="78"/>
      <c r="M38" s="116" t="e">
        <f>IF(【別紙２】!#REF!="","",【別紙２】!#REF!)</f>
        <v>#REF!</v>
      </c>
      <c r="N38" s="117" t="e">
        <f t="shared" si="2"/>
        <v>#REF!</v>
      </c>
      <c r="O38" s="118" t="e">
        <f>IF(【別紙２】!#REF!="","",MAX(【別紙２】!#REF!))</f>
        <v>#REF!</v>
      </c>
      <c r="P38" s="121" t="e">
        <f>IF(【別紙２】!#REF!=0,"",【別紙２】!#REF!)</f>
        <v>#REF!</v>
      </c>
      <c r="Q38" s="119" t="e">
        <f>IF(P38="","",IF(【別紙２】!#REF!=0,0,【別紙２】!#REF!))</f>
        <v>#REF!</v>
      </c>
      <c r="R38" s="120" t="e">
        <f t="shared" si="3"/>
        <v>#REF!</v>
      </c>
      <c r="S38" s="11"/>
      <c r="T38" s="11"/>
      <c r="U38" s="11"/>
      <c r="V38" s="11"/>
      <c r="W38" s="11"/>
      <c r="X38" s="11"/>
      <c r="Y38" s="11"/>
    </row>
    <row r="39" spans="2:25" ht="17.100000000000001" customHeight="1">
      <c r="B39" s="278" t="s">
        <v>134</v>
      </c>
      <c r="C39" s="131"/>
      <c r="D39" s="131"/>
      <c r="E39" s="131"/>
      <c r="F39" s="131"/>
      <c r="G39" s="131"/>
      <c r="H39" s="131"/>
      <c r="I39" s="131"/>
      <c r="J39" s="131"/>
      <c r="K39" s="132"/>
      <c r="L39" s="19"/>
      <c r="M39" s="116" t="e">
        <f>IF(【別紙２】!#REF!="","",【別紙２】!#REF!)</f>
        <v>#REF!</v>
      </c>
      <c r="N39" s="117" t="e">
        <f t="shared" si="2"/>
        <v>#REF!</v>
      </c>
      <c r="O39" s="118" t="e">
        <f>IF(【別紙２】!#REF!="","",MAX(【別紙２】!#REF!))</f>
        <v>#REF!</v>
      </c>
      <c r="P39" s="121" t="e">
        <f>IF(【別紙２】!#REF!=0,"",【別紙２】!#REF!)</f>
        <v>#REF!</v>
      </c>
      <c r="Q39" s="119" t="e">
        <f>IF(P39="","",IF(【別紙２】!#REF!=0,0,【別紙２】!#REF!))</f>
        <v>#REF!</v>
      </c>
      <c r="R39" s="120" t="e">
        <f t="shared" si="3"/>
        <v>#REF!</v>
      </c>
      <c r="S39" s="11"/>
      <c r="T39" s="11"/>
      <c r="U39" s="11"/>
      <c r="V39" s="11"/>
      <c r="W39" s="11"/>
      <c r="X39" s="11"/>
      <c r="Y39" s="11"/>
    </row>
    <row r="40" spans="2:25" ht="17.100000000000001" customHeight="1">
      <c r="B40" s="278"/>
      <c r="C40" s="133"/>
      <c r="D40" s="133"/>
      <c r="E40" s="133"/>
      <c r="F40" s="133"/>
      <c r="G40" s="133"/>
      <c r="H40" s="133"/>
      <c r="I40" s="133"/>
      <c r="J40" s="133"/>
      <c r="K40" s="134"/>
      <c r="L40" s="78"/>
      <c r="M40" s="116" t="e">
        <f>IF(【別紙２】!#REF!="","",【別紙２】!#REF!)</f>
        <v>#REF!</v>
      </c>
      <c r="N40" s="117" t="e">
        <f t="shared" si="2"/>
        <v>#REF!</v>
      </c>
      <c r="O40" s="118" t="e">
        <f>IF(【別紙２】!#REF!="","",MAX(【別紙２】!#REF!))</f>
        <v>#REF!</v>
      </c>
      <c r="P40" s="121" t="e">
        <f>IF(【別紙２】!#REF!=0,"",【別紙２】!#REF!)</f>
        <v>#REF!</v>
      </c>
      <c r="Q40" s="119" t="e">
        <f>IF(P40="","",IF(【別紙２】!#REF!=0,0,【別紙２】!#REF!))</f>
        <v>#REF!</v>
      </c>
      <c r="R40" s="120" t="e">
        <f t="shared" si="3"/>
        <v>#REF!</v>
      </c>
      <c r="S40" s="11"/>
      <c r="T40" s="11"/>
      <c r="U40" s="11"/>
      <c r="V40" s="11"/>
      <c r="W40" s="11"/>
      <c r="X40" s="11"/>
      <c r="Y40" s="11"/>
    </row>
    <row r="41" spans="2:25" ht="17.100000000000001" customHeight="1">
      <c r="B41" s="278"/>
      <c r="C41" s="135"/>
      <c r="D41" s="135"/>
      <c r="E41" s="135"/>
      <c r="F41" s="135"/>
      <c r="G41" s="135"/>
      <c r="H41" s="135"/>
      <c r="I41" s="135"/>
      <c r="J41" s="135"/>
      <c r="K41" s="136"/>
      <c r="L41" s="96"/>
      <c r="M41" s="122" t="e">
        <f>IF(【別紙２】!#REF!="","",【別紙２】!#REF!)</f>
        <v>#REF!</v>
      </c>
      <c r="N41" s="309" t="e">
        <f t="shared" si="2"/>
        <v>#REF!</v>
      </c>
      <c r="O41" s="123" t="e">
        <f>IF(【別紙２】!#REF!="","",MAX(【別紙２】!#REF!))</f>
        <v>#REF!</v>
      </c>
      <c r="P41" s="124" t="e">
        <f>IF(【別紙２】!#REF!=0,"",【別紙２】!#REF!)</f>
        <v>#REF!</v>
      </c>
      <c r="Q41" s="125" t="e">
        <f>IF(P41="","",IF(【別紙２】!#REF!=0,0,【別紙２】!#REF!))</f>
        <v>#REF!</v>
      </c>
      <c r="R41" s="126" t="e">
        <f t="shared" si="3"/>
        <v>#REF!</v>
      </c>
      <c r="S41" s="11"/>
      <c r="T41" s="11"/>
      <c r="U41" s="11"/>
      <c r="V41" s="11"/>
      <c r="W41" s="11"/>
      <c r="X41" s="11"/>
      <c r="Y41" s="11"/>
    </row>
    <row r="42" spans="2:25" ht="17.100000000000001" customHeight="1">
      <c r="K42" s="78"/>
      <c r="L42" s="78"/>
      <c r="M42" s="274" t="s">
        <v>136</v>
      </c>
      <c r="N42" s="275"/>
      <c r="O42" s="276"/>
      <c r="P42" s="56"/>
      <c r="Q42" s="56"/>
      <c r="R42" s="60"/>
      <c r="S42" s="11"/>
      <c r="T42" s="11"/>
      <c r="U42" s="11"/>
      <c r="V42" s="11"/>
      <c r="W42" s="11"/>
      <c r="X42" s="11"/>
      <c r="Y42" s="11"/>
    </row>
    <row r="43" spans="2:25" ht="5.0999999999999996" customHeight="1">
      <c r="B43" s="19"/>
      <c r="C43" s="19"/>
      <c r="D43" s="19"/>
      <c r="E43" s="19"/>
      <c r="F43" s="19"/>
      <c r="G43" s="19"/>
      <c r="H43" s="19"/>
      <c r="I43" s="19"/>
      <c r="J43" s="19"/>
      <c r="K43" s="78"/>
      <c r="L43" s="78"/>
      <c r="M43" s="57"/>
      <c r="N43" s="57"/>
      <c r="O43" s="57"/>
      <c r="P43" s="55"/>
      <c r="Q43" s="55"/>
      <c r="R43" s="58"/>
      <c r="S43" s="59"/>
      <c r="T43" s="11"/>
      <c r="U43" s="11"/>
      <c r="V43" s="11"/>
      <c r="W43" s="11"/>
      <c r="X43" s="11"/>
      <c r="Y43" s="11"/>
    </row>
    <row r="44" spans="2:25" ht="17.100000000000001" customHeight="1">
      <c r="B44" s="277" t="s">
        <v>112</v>
      </c>
      <c r="C44" s="277"/>
      <c r="D44" s="277"/>
      <c r="E44" s="277"/>
      <c r="F44" s="277"/>
      <c r="G44" s="277"/>
      <c r="H44" s="277"/>
      <c r="I44" s="277"/>
      <c r="J44" s="277"/>
      <c r="K44" s="78"/>
      <c r="L44" s="78"/>
      <c r="M44" s="268" t="s">
        <v>73</v>
      </c>
      <c r="N44" s="269"/>
      <c r="O44" s="270"/>
      <c r="P44" s="271"/>
      <c r="Q44" s="271"/>
      <c r="R44" s="271"/>
      <c r="S44" s="11"/>
      <c r="T44" s="11"/>
      <c r="U44" s="11"/>
      <c r="V44" s="11"/>
      <c r="W44" s="11"/>
      <c r="X44" s="11"/>
      <c r="Y44" s="11"/>
    </row>
    <row r="45" spans="2:25" ht="17.45" customHeight="1">
      <c r="K45" s="9"/>
      <c r="L45" s="9"/>
      <c r="M45" s="11"/>
      <c r="N45" s="11"/>
      <c r="O45" s="11"/>
      <c r="P45" s="11"/>
      <c r="Q45" s="11"/>
      <c r="R45" s="11"/>
      <c r="S45" s="11"/>
      <c r="T45" s="11"/>
      <c r="U45" s="11"/>
      <c r="V45" s="11"/>
      <c r="W45" s="11"/>
      <c r="X45" s="11"/>
      <c r="Y45" s="11"/>
    </row>
    <row r="46" spans="2:25" ht="17.45" customHeight="1">
      <c r="B46" s="77" t="s">
        <v>91</v>
      </c>
      <c r="C46" s="77">
        <f>入力シート!C8</f>
        <v>0</v>
      </c>
      <c r="K46" s="9"/>
      <c r="L46" s="9"/>
      <c r="M46" s="11"/>
      <c r="N46" s="11"/>
      <c r="O46" s="11"/>
      <c r="P46" s="11"/>
      <c r="Q46" s="11"/>
      <c r="R46" s="11"/>
    </row>
    <row r="47" spans="2:25" ht="17.45" customHeight="1">
      <c r="K47" s="9"/>
      <c r="L47" s="9"/>
      <c r="M47" s="11"/>
      <c r="N47" s="11"/>
      <c r="O47" s="11"/>
      <c r="P47" s="11"/>
      <c r="Q47" s="11"/>
      <c r="R47" s="11"/>
    </row>
    <row r="48" spans="2:25" ht="17.45" customHeight="1">
      <c r="K48" s="9"/>
      <c r="L48" s="9"/>
      <c r="M48" s="11"/>
      <c r="N48" s="11"/>
      <c r="O48" s="11"/>
      <c r="P48" s="11"/>
      <c r="Q48" s="11"/>
      <c r="R48" s="11"/>
    </row>
    <row r="49" spans="2:18" ht="17.45" customHeight="1">
      <c r="M49" s="11"/>
      <c r="N49" s="11"/>
      <c r="O49" s="11"/>
      <c r="P49" s="11"/>
      <c r="Q49" s="11"/>
      <c r="R49" s="11"/>
    </row>
    <row r="50" spans="2:18" ht="17.45" customHeight="1">
      <c r="M50" s="11"/>
      <c r="N50" s="11"/>
      <c r="O50" s="11"/>
      <c r="P50" s="11"/>
      <c r="Q50" s="11"/>
      <c r="R50" s="11"/>
    </row>
    <row r="51" spans="2:18" ht="18" customHeight="1">
      <c r="M51" s="11"/>
      <c r="N51" s="11"/>
      <c r="O51" s="11"/>
      <c r="P51" s="11"/>
      <c r="Q51" s="11"/>
      <c r="R51" s="11"/>
    </row>
    <row r="52" spans="2:18">
      <c r="M52" s="11"/>
      <c r="N52" s="11"/>
      <c r="O52" s="11"/>
      <c r="P52" s="11"/>
      <c r="Q52" s="11"/>
      <c r="R52" s="11"/>
    </row>
    <row r="53" spans="2:18">
      <c r="M53" s="11"/>
      <c r="N53" s="11"/>
      <c r="O53" s="11"/>
      <c r="P53" s="11"/>
      <c r="Q53" s="11"/>
      <c r="R53" s="11"/>
    </row>
    <row r="54" spans="2:18">
      <c r="M54" s="11"/>
      <c r="N54" s="11"/>
      <c r="O54" s="11"/>
      <c r="P54" s="11"/>
      <c r="Q54" s="11"/>
      <c r="R54" s="11"/>
    </row>
    <row r="55" spans="2:18">
      <c r="B55" s="81"/>
      <c r="C55" s="81"/>
      <c r="D55" s="82"/>
      <c r="E55" s="82"/>
      <c r="F55" s="82"/>
      <c r="G55" s="82"/>
      <c r="H55" s="82"/>
      <c r="I55" s="82"/>
      <c r="J55" s="82"/>
      <c r="M55" s="11"/>
      <c r="N55" s="11"/>
      <c r="O55" s="11"/>
      <c r="P55" s="11"/>
      <c r="Q55" s="11"/>
      <c r="R55" s="11"/>
    </row>
    <row r="56" spans="2:18">
      <c r="B56" s="81"/>
      <c r="C56" s="81"/>
      <c r="D56" s="82"/>
      <c r="E56" s="82"/>
      <c r="F56" s="82"/>
      <c r="G56" s="82"/>
      <c r="H56" s="82"/>
      <c r="I56" s="82"/>
      <c r="J56" s="82"/>
      <c r="M56" s="11"/>
      <c r="N56" s="11"/>
      <c r="O56" s="11"/>
      <c r="P56" s="11"/>
      <c r="Q56" s="11"/>
      <c r="R56" s="11"/>
    </row>
    <row r="57" spans="2:18">
      <c r="B57" s="81"/>
      <c r="C57" s="81"/>
      <c r="D57" s="82"/>
      <c r="E57" s="82"/>
      <c r="F57" s="82"/>
      <c r="G57" s="82"/>
      <c r="H57" s="82"/>
      <c r="I57" s="82"/>
      <c r="J57" s="82"/>
      <c r="M57" s="11"/>
      <c r="N57" s="11"/>
      <c r="O57" s="11"/>
      <c r="P57" s="11"/>
      <c r="Q57" s="11"/>
      <c r="R57" s="11"/>
    </row>
    <row r="58" spans="2:18">
      <c r="B58" s="81"/>
      <c r="C58" s="81"/>
      <c r="D58" s="80"/>
      <c r="E58" s="80"/>
      <c r="F58" s="82"/>
      <c r="G58" s="82"/>
      <c r="H58" s="80"/>
      <c r="I58" s="80"/>
      <c r="J58" s="80"/>
      <c r="M58" s="11"/>
      <c r="N58" s="11"/>
      <c r="O58" s="11"/>
      <c r="P58" s="11"/>
      <c r="Q58" s="11"/>
      <c r="R58" s="11"/>
    </row>
    <row r="59" spans="2:18">
      <c r="B59" s="81"/>
      <c r="C59" s="81"/>
      <c r="D59" s="83"/>
      <c r="E59" s="83"/>
      <c r="F59" s="83"/>
      <c r="G59" s="83"/>
      <c r="H59" s="83"/>
      <c r="I59" s="83"/>
      <c r="J59" s="83"/>
      <c r="M59" s="11"/>
      <c r="N59" s="11"/>
      <c r="O59" s="11"/>
      <c r="P59" s="11"/>
      <c r="Q59" s="11"/>
      <c r="R59" s="11"/>
    </row>
    <row r="60" spans="2:18">
      <c r="B60" s="81"/>
      <c r="C60" s="81"/>
      <c r="D60" s="83"/>
      <c r="E60" s="83"/>
      <c r="F60" s="83"/>
      <c r="G60" s="83"/>
      <c r="H60" s="83"/>
      <c r="I60" s="83"/>
      <c r="J60" s="83"/>
      <c r="M60" s="11"/>
      <c r="N60" s="11"/>
      <c r="O60" s="11"/>
      <c r="P60" s="11"/>
      <c r="Q60" s="11"/>
      <c r="R60" s="11"/>
    </row>
    <row r="61" spans="2:18">
      <c r="B61" s="81"/>
      <c r="C61" s="81"/>
      <c r="D61" s="83"/>
      <c r="E61" s="83"/>
      <c r="F61" s="83"/>
      <c r="G61" s="83"/>
      <c r="H61" s="83"/>
      <c r="I61" s="83"/>
      <c r="J61" s="83"/>
      <c r="M61" s="11"/>
      <c r="N61" s="11"/>
      <c r="O61" s="11"/>
      <c r="P61" s="11"/>
      <c r="Q61" s="11"/>
      <c r="R61" s="11"/>
    </row>
    <row r="62" spans="2:18">
      <c r="M62" s="11"/>
      <c r="N62" s="11"/>
      <c r="O62" s="11"/>
      <c r="P62" s="11"/>
      <c r="Q62" s="11"/>
      <c r="R62" s="11"/>
    </row>
    <row r="63" spans="2:18">
      <c r="M63" s="11"/>
      <c r="N63" s="11"/>
      <c r="O63" s="11"/>
      <c r="P63" s="11"/>
      <c r="Q63" s="11"/>
      <c r="R63" s="11"/>
    </row>
    <row r="64" spans="2:18">
      <c r="M64" s="11"/>
      <c r="N64" s="11"/>
      <c r="O64" s="11"/>
      <c r="P64" s="11"/>
      <c r="Q64" s="11"/>
      <c r="R64" s="11"/>
    </row>
    <row r="65" spans="13:18">
      <c r="M65" s="11"/>
      <c r="N65" s="11"/>
      <c r="O65" s="11"/>
      <c r="P65" s="11"/>
      <c r="Q65" s="11"/>
      <c r="R65" s="11"/>
    </row>
    <row r="66" spans="13:18">
      <c r="M66" s="11"/>
      <c r="N66" s="11"/>
      <c r="O66" s="11"/>
      <c r="P66" s="11"/>
      <c r="Q66" s="11"/>
      <c r="R66" s="11"/>
    </row>
    <row r="67" spans="13:18">
      <c r="M67" s="11"/>
      <c r="N67" s="11"/>
      <c r="O67" s="11"/>
      <c r="P67" s="11"/>
      <c r="Q67" s="11"/>
      <c r="R67" s="11"/>
    </row>
    <row r="68" spans="13:18">
      <c r="M68" s="11"/>
      <c r="N68" s="11"/>
      <c r="O68" s="11"/>
      <c r="P68" s="11"/>
      <c r="Q68" s="11"/>
      <c r="R68" s="11"/>
    </row>
    <row r="69" spans="13:18">
      <c r="M69" s="11"/>
      <c r="N69" s="11"/>
      <c r="O69" s="11"/>
      <c r="P69" s="11"/>
      <c r="Q69" s="11"/>
      <c r="R69" s="11"/>
    </row>
    <row r="70" spans="13:18">
      <c r="M70" s="11"/>
      <c r="N70" s="11"/>
      <c r="O70" s="11"/>
      <c r="P70" s="11"/>
      <c r="Q70" s="11"/>
      <c r="R70" s="11"/>
    </row>
    <row r="71" spans="13:18">
      <c r="M71" s="11"/>
      <c r="N71" s="11"/>
      <c r="O71" s="11"/>
      <c r="P71" s="11"/>
      <c r="Q71" s="11"/>
      <c r="R71" s="11"/>
    </row>
    <row r="72" spans="13:18">
      <c r="M72" s="11"/>
      <c r="N72" s="11"/>
      <c r="O72" s="11"/>
      <c r="P72" s="11"/>
      <c r="Q72" s="11"/>
      <c r="R72" s="11"/>
    </row>
  </sheetData>
  <sheetProtection selectLockedCells="1"/>
  <mergeCells count="42">
    <mergeCell ref="B39:B41"/>
    <mergeCell ref="M1:O2"/>
    <mergeCell ref="R1:R2"/>
    <mergeCell ref="J1:K1"/>
    <mergeCell ref="H3:J3"/>
    <mergeCell ref="B8:J8"/>
    <mergeCell ref="B27:B29"/>
    <mergeCell ref="C27:K29"/>
    <mergeCell ref="B30:B32"/>
    <mergeCell ref="C30:K32"/>
    <mergeCell ref="C33:D35"/>
    <mergeCell ref="G33:I35"/>
    <mergeCell ref="K33:K35"/>
    <mergeCell ref="C36:D38"/>
    <mergeCell ref="G36:I38"/>
    <mergeCell ref="K36:K38"/>
    <mergeCell ref="M44:O44"/>
    <mergeCell ref="P44:R44"/>
    <mergeCell ref="B7:K7"/>
    <mergeCell ref="B5:I5"/>
    <mergeCell ref="M42:O42"/>
    <mergeCell ref="B44:J44"/>
    <mergeCell ref="E12:K13"/>
    <mergeCell ref="E14:I15"/>
    <mergeCell ref="B33:B35"/>
    <mergeCell ref="B36:B38"/>
    <mergeCell ref="B12:B17"/>
    <mergeCell ref="C12:C13"/>
    <mergeCell ref="C14:C17"/>
    <mergeCell ref="E33:E35"/>
    <mergeCell ref="E36:E38"/>
    <mergeCell ref="B24:L25"/>
    <mergeCell ref="S16:T17"/>
    <mergeCell ref="V16:AC17"/>
    <mergeCell ref="E16:I17"/>
    <mergeCell ref="J15:J17"/>
    <mergeCell ref="B22:C23"/>
    <mergeCell ref="E22:K23"/>
    <mergeCell ref="B20:C21"/>
    <mergeCell ref="E20:L21"/>
    <mergeCell ref="B18:C19"/>
    <mergeCell ref="E18:L19"/>
  </mergeCells>
  <phoneticPr fontId="1"/>
  <pageMargins left="0.9055118110236221" right="0.51181102362204722" top="0.74803149606299213" bottom="0.31496062992125984" header="0.31496062992125984" footer="0.31496062992125984"/>
  <pageSetup paperSize="9" orientation="portrait" r:id="rId1"/>
  <colBreaks count="2" manualBreakCount="2">
    <brk id="12" max="43" man="1"/>
    <brk id="21"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136" workbookViewId="0">
      <selection activeCell="B148" sqref="B148"/>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67</v>
      </c>
      <c r="E2" s="8" t="str">
        <f>IF(D2="○",A2,"×")</f>
        <v>×</v>
      </c>
    </row>
    <row r="3" spans="1:5" ht="19.5">
      <c r="A3" s="5">
        <v>43545</v>
      </c>
      <c r="B3" s="7" t="str">
        <f>TEXT(A3,"aaa")</f>
        <v>木</v>
      </c>
      <c r="C3" s="6" t="s">
        <v>7</v>
      </c>
      <c r="D3" s="32" t="s">
        <v>67</v>
      </c>
      <c r="E3" s="8" t="str">
        <f t="shared" ref="E3:E4" si="0">IF(D3="○",A3,"×")</f>
        <v>×</v>
      </c>
    </row>
    <row r="4" spans="1:5" ht="19.5">
      <c r="A4" s="5">
        <v>43584</v>
      </c>
      <c r="B4" s="7" t="str">
        <f>TEXT(A4,"aaa")</f>
        <v>月</v>
      </c>
      <c r="C4" s="6" t="s">
        <v>8</v>
      </c>
      <c r="D4" s="32" t="s">
        <v>67</v>
      </c>
      <c r="E4" s="8" t="str">
        <f t="shared" si="0"/>
        <v>×</v>
      </c>
    </row>
    <row r="5" spans="1:5" ht="19.5">
      <c r="A5" s="5">
        <v>43588</v>
      </c>
      <c r="B5" s="7" t="str">
        <f t="shared" ref="B5:B91" si="1">TEXT(A5,"aaa")</f>
        <v>金</v>
      </c>
      <c r="C5" s="6" t="s">
        <v>9</v>
      </c>
      <c r="D5" s="32" t="s">
        <v>67</v>
      </c>
      <c r="E5" s="8" t="str">
        <f t="shared" ref="E5:E80" si="2">IF(D5="○",A5,"×")</f>
        <v>×</v>
      </c>
    </row>
    <row r="6" spans="1:5" ht="19.5">
      <c r="A6" s="5">
        <v>43589</v>
      </c>
      <c r="B6" s="7" t="str">
        <f t="shared" si="1"/>
        <v>土</v>
      </c>
      <c r="C6" s="6" t="s">
        <v>10</v>
      </c>
      <c r="D6" s="32" t="s">
        <v>67</v>
      </c>
      <c r="E6" s="8" t="str">
        <f t="shared" si="2"/>
        <v>×</v>
      </c>
    </row>
    <row r="7" spans="1:5" ht="19.5">
      <c r="A7" s="5">
        <v>43590</v>
      </c>
      <c r="B7" s="7" t="str">
        <f t="shared" si="1"/>
        <v>日</v>
      </c>
      <c r="C7" s="6" t="s">
        <v>11</v>
      </c>
      <c r="D7" s="32" t="s">
        <v>67</v>
      </c>
      <c r="E7" s="8" t="str">
        <f t="shared" si="2"/>
        <v>×</v>
      </c>
    </row>
    <row r="8" spans="1:5" ht="19.5">
      <c r="A8" s="5">
        <v>43591</v>
      </c>
      <c r="B8" s="7" t="str">
        <f t="shared" si="1"/>
        <v>月</v>
      </c>
      <c r="C8" s="6" t="s">
        <v>4</v>
      </c>
      <c r="D8" s="32" t="s">
        <v>67</v>
      </c>
      <c r="E8" s="8" t="str">
        <f t="shared" si="2"/>
        <v>×</v>
      </c>
    </row>
    <row r="9" spans="1:5" ht="19.5">
      <c r="A9" s="5">
        <v>43661</v>
      </c>
      <c r="B9" s="7" t="str">
        <f t="shared" si="1"/>
        <v>月</v>
      </c>
      <c r="C9" s="6" t="s">
        <v>12</v>
      </c>
      <c r="D9" s="32" t="s">
        <v>67</v>
      </c>
      <c r="E9" s="8" t="str">
        <f t="shared" si="2"/>
        <v>×</v>
      </c>
    </row>
    <row r="10" spans="1:5" ht="19.5">
      <c r="A10" s="5" t="e">
        <f>DATE(入力シート!K21,入力シート!M21,入力シート!O21)</f>
        <v>#NUM!</v>
      </c>
      <c r="B10" s="7" t="e">
        <f t="shared" si="1"/>
        <v>#NUM!</v>
      </c>
      <c r="C10" s="6" t="s">
        <v>22</v>
      </c>
      <c r="D10" s="1" t="e">
        <f t="shared" ref="D10:D84" si="3">IF(OR(B10="土",B10="日"),"×","○")</f>
        <v>#NUM!</v>
      </c>
      <c r="E10" s="8" t="e">
        <f t="shared" si="2"/>
        <v>#NUM!</v>
      </c>
    </row>
    <row r="11" spans="1:5" ht="19.5">
      <c r="A11" s="5" t="e">
        <f>DATE(入力シート!K22,入力シート!M22,入力シート!O22)</f>
        <v>#NUM!</v>
      </c>
      <c r="B11" s="7" t="e">
        <f t="shared" si="1"/>
        <v>#NUM!</v>
      </c>
      <c r="C11" s="6" t="s">
        <v>22</v>
      </c>
      <c r="D11" s="1" t="e">
        <f t="shared" si="3"/>
        <v>#NUM!</v>
      </c>
      <c r="E11" s="8" t="e">
        <f t="shared" si="2"/>
        <v>#NUM!</v>
      </c>
    </row>
    <row r="12" spans="1:5" ht="19.5">
      <c r="A12" s="5" t="e">
        <f>DATE(入力シート!K23,入力シート!M23,入力シート!O23)</f>
        <v>#NUM!</v>
      </c>
      <c r="B12" s="7" t="e">
        <f t="shared" si="1"/>
        <v>#NUM!</v>
      </c>
      <c r="C12" s="6" t="s">
        <v>22</v>
      </c>
      <c r="D12" s="1" t="e">
        <f t="shared" si="3"/>
        <v>#NUM!</v>
      </c>
      <c r="E12" s="8" t="e">
        <f t="shared" si="2"/>
        <v>#NUM!</v>
      </c>
    </row>
    <row r="13" spans="1:5" ht="19.5">
      <c r="A13" s="5">
        <v>43688</v>
      </c>
      <c r="B13" s="7" t="str">
        <f t="shared" si="1"/>
        <v>日</v>
      </c>
      <c r="C13" s="6" t="s">
        <v>13</v>
      </c>
      <c r="D13" s="32" t="s">
        <v>67</v>
      </c>
      <c r="E13" s="8" t="str">
        <f t="shared" si="2"/>
        <v>×</v>
      </c>
    </row>
    <row r="14" spans="1:5" ht="19.5">
      <c r="A14" s="5">
        <v>43689</v>
      </c>
      <c r="B14" s="7" t="str">
        <f t="shared" si="1"/>
        <v>月</v>
      </c>
      <c r="C14" s="6" t="s">
        <v>4</v>
      </c>
      <c r="D14" s="32" t="s">
        <v>67</v>
      </c>
      <c r="E14" s="8" t="str">
        <f t="shared" si="2"/>
        <v>×</v>
      </c>
    </row>
    <row r="15" spans="1:5" ht="19.5">
      <c r="A15" s="5">
        <v>43724</v>
      </c>
      <c r="B15" s="7" t="str">
        <f t="shared" si="1"/>
        <v>月</v>
      </c>
      <c r="C15" s="6" t="s">
        <v>14</v>
      </c>
      <c r="D15" s="32" t="s">
        <v>67</v>
      </c>
      <c r="E15" s="8" t="str">
        <f t="shared" si="2"/>
        <v>×</v>
      </c>
    </row>
    <row r="16" spans="1:5" ht="19.5">
      <c r="A16" s="5">
        <v>43731</v>
      </c>
      <c r="B16" s="7" t="str">
        <f t="shared" si="1"/>
        <v>月</v>
      </c>
      <c r="C16" s="6" t="s">
        <v>15</v>
      </c>
      <c r="D16" s="32" t="s">
        <v>67</v>
      </c>
      <c r="E16" s="8" t="str">
        <f t="shared" si="2"/>
        <v>×</v>
      </c>
    </row>
    <row r="17" spans="1:5" ht="19.5">
      <c r="A17" s="5">
        <v>43752</v>
      </c>
      <c r="B17" s="7" t="str">
        <f t="shared" si="1"/>
        <v>月</v>
      </c>
      <c r="C17" s="6" t="s">
        <v>16</v>
      </c>
      <c r="D17" s="32" t="s">
        <v>67</v>
      </c>
      <c r="E17" s="8" t="str">
        <f t="shared" si="2"/>
        <v>×</v>
      </c>
    </row>
    <row r="18" spans="1:5" ht="19.5">
      <c r="A18" s="5">
        <v>43772</v>
      </c>
      <c r="B18" s="7" t="str">
        <f t="shared" si="1"/>
        <v>日</v>
      </c>
      <c r="C18" s="6" t="s">
        <v>17</v>
      </c>
      <c r="D18" s="32" t="s">
        <v>67</v>
      </c>
      <c r="E18" s="8" t="str">
        <f t="shared" si="2"/>
        <v>×</v>
      </c>
    </row>
    <row r="19" spans="1:5" ht="19.5">
      <c r="A19" s="5">
        <v>43773</v>
      </c>
      <c r="B19" s="7" t="str">
        <f t="shared" si="1"/>
        <v>月</v>
      </c>
      <c r="C19" s="6" t="s">
        <v>4</v>
      </c>
      <c r="D19" s="32" t="s">
        <v>67</v>
      </c>
      <c r="E19" s="8" t="str">
        <f t="shared" si="2"/>
        <v>×</v>
      </c>
    </row>
    <row r="20" spans="1:5" ht="19.5">
      <c r="A20" s="5">
        <v>43792</v>
      </c>
      <c r="B20" s="7" t="str">
        <f t="shared" si="1"/>
        <v>土</v>
      </c>
      <c r="C20" s="6" t="s">
        <v>18</v>
      </c>
      <c r="D20" s="32" t="s">
        <v>67</v>
      </c>
      <c r="E20" s="8" t="str">
        <f t="shared" si="2"/>
        <v>×</v>
      </c>
    </row>
    <row r="21" spans="1:5" ht="19.5">
      <c r="A21" s="5">
        <v>43822</v>
      </c>
      <c r="B21" s="7" t="str">
        <f t="shared" si="1"/>
        <v>月</v>
      </c>
      <c r="C21" s="6" t="s">
        <v>19</v>
      </c>
      <c r="D21" s="32" t="s">
        <v>67</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2" t="s">
        <v>67</v>
      </c>
      <c r="E28" s="8" t="str">
        <f t="shared" si="2"/>
        <v>×</v>
      </c>
    </row>
    <row r="29" spans="1:5" ht="19.5">
      <c r="A29" s="5">
        <v>43872</v>
      </c>
      <c r="B29" s="7" t="str">
        <f t="shared" si="1"/>
        <v>火</v>
      </c>
      <c r="C29" s="6" t="s">
        <v>6</v>
      </c>
      <c r="D29" s="32" t="s">
        <v>67</v>
      </c>
      <c r="E29" s="8" t="str">
        <f t="shared" si="2"/>
        <v>×</v>
      </c>
    </row>
    <row r="30" spans="1:5" ht="19.5">
      <c r="A30" s="5">
        <v>43910</v>
      </c>
      <c r="B30" s="7" t="str">
        <f t="shared" si="1"/>
        <v>金</v>
      </c>
      <c r="C30" s="6" t="s">
        <v>7</v>
      </c>
      <c r="D30" s="32" t="s">
        <v>67</v>
      </c>
      <c r="E30" s="8" t="str">
        <f t="shared" si="2"/>
        <v>×</v>
      </c>
    </row>
    <row r="31" spans="1:5" ht="19.5">
      <c r="A31" s="5">
        <v>43950</v>
      </c>
      <c r="B31" s="7" t="str">
        <f t="shared" si="1"/>
        <v>水</v>
      </c>
      <c r="C31" s="6" t="s">
        <v>8</v>
      </c>
      <c r="D31" s="32" t="s">
        <v>67</v>
      </c>
      <c r="E31" s="8" t="str">
        <f t="shared" si="2"/>
        <v>×</v>
      </c>
    </row>
    <row r="32" spans="1:5" ht="19.5">
      <c r="A32" s="5">
        <v>43954</v>
      </c>
      <c r="B32" s="7" t="str">
        <f t="shared" si="1"/>
        <v>日</v>
      </c>
      <c r="C32" s="6" t="s">
        <v>9</v>
      </c>
      <c r="D32" s="32" t="s">
        <v>67</v>
      </c>
      <c r="E32" s="8" t="str">
        <f t="shared" si="2"/>
        <v>×</v>
      </c>
    </row>
    <row r="33" spans="1:5" ht="19.5">
      <c r="A33" s="5">
        <v>43955</v>
      </c>
      <c r="B33" s="7" t="str">
        <f t="shared" si="1"/>
        <v>月</v>
      </c>
      <c r="C33" s="6" t="s">
        <v>10</v>
      </c>
      <c r="D33" s="32" t="s">
        <v>67</v>
      </c>
      <c r="E33" s="8" t="str">
        <f t="shared" si="2"/>
        <v>×</v>
      </c>
    </row>
    <row r="34" spans="1:5" ht="19.5">
      <c r="A34" s="5">
        <v>43956</v>
      </c>
      <c r="B34" s="7" t="str">
        <f t="shared" si="1"/>
        <v>火</v>
      </c>
      <c r="C34" s="6" t="s">
        <v>11</v>
      </c>
      <c r="D34" s="32" t="s">
        <v>67</v>
      </c>
      <c r="E34" s="8" t="str">
        <f t="shared" si="2"/>
        <v>×</v>
      </c>
    </row>
    <row r="35" spans="1:5" ht="19.5">
      <c r="A35" s="5">
        <v>43957</v>
      </c>
      <c r="B35" s="7" t="str">
        <f t="shared" si="1"/>
        <v>水</v>
      </c>
      <c r="C35" s="6" t="s">
        <v>4</v>
      </c>
      <c r="D35" s="32" t="s">
        <v>67</v>
      </c>
      <c r="E35" s="8" t="str">
        <f t="shared" si="2"/>
        <v>×</v>
      </c>
    </row>
    <row r="36" spans="1:5" ht="19.5">
      <c r="A36" s="5">
        <v>44032</v>
      </c>
      <c r="B36" s="7" t="str">
        <f t="shared" si="1"/>
        <v>月</v>
      </c>
      <c r="C36" s="6" t="s">
        <v>12</v>
      </c>
      <c r="D36" s="32" t="s">
        <v>67</v>
      </c>
      <c r="E36" s="8" t="str">
        <f t="shared" si="2"/>
        <v>×</v>
      </c>
    </row>
    <row r="37" spans="1:5" ht="19.5">
      <c r="A37" s="5">
        <v>44054</v>
      </c>
      <c r="B37" s="7" t="str">
        <f t="shared" si="1"/>
        <v>火</v>
      </c>
      <c r="C37" s="6" t="s">
        <v>13</v>
      </c>
      <c r="D37" s="32" t="s">
        <v>67</v>
      </c>
      <c r="E37" s="8" t="str">
        <f t="shared" si="2"/>
        <v>×</v>
      </c>
    </row>
    <row r="38" spans="1:5" ht="19.5">
      <c r="A38" s="5">
        <v>44095</v>
      </c>
      <c r="B38" s="7" t="str">
        <f t="shared" si="1"/>
        <v>月</v>
      </c>
      <c r="C38" s="6" t="s">
        <v>14</v>
      </c>
      <c r="D38" s="32" t="s">
        <v>67</v>
      </c>
      <c r="E38" s="8" t="str">
        <f t="shared" si="2"/>
        <v>×</v>
      </c>
    </row>
    <row r="39" spans="1:5" ht="19.5">
      <c r="A39" s="5">
        <v>44096</v>
      </c>
      <c r="B39" s="7" t="str">
        <f t="shared" si="1"/>
        <v>火</v>
      </c>
      <c r="C39" s="6" t="s">
        <v>15</v>
      </c>
      <c r="D39" s="32" t="s">
        <v>67</v>
      </c>
      <c r="E39" s="8" t="str">
        <f t="shared" si="2"/>
        <v>×</v>
      </c>
    </row>
    <row r="40" spans="1:5" ht="19.5">
      <c r="A40" s="5">
        <v>44116</v>
      </c>
      <c r="B40" s="7" t="str">
        <f t="shared" si="1"/>
        <v>月</v>
      </c>
      <c r="C40" s="6" t="s">
        <v>16</v>
      </c>
      <c r="D40" s="32" t="s">
        <v>67</v>
      </c>
      <c r="E40" s="8" t="str">
        <f t="shared" si="2"/>
        <v>×</v>
      </c>
    </row>
    <row r="41" spans="1:5" ht="19.5">
      <c r="A41" s="5">
        <v>44138</v>
      </c>
      <c r="B41" s="7" t="str">
        <f t="shared" si="1"/>
        <v>火</v>
      </c>
      <c r="C41" s="6" t="s">
        <v>17</v>
      </c>
      <c r="D41" s="32" t="s">
        <v>67</v>
      </c>
      <c r="E41" s="8" t="str">
        <f t="shared" si="2"/>
        <v>×</v>
      </c>
    </row>
    <row r="42" spans="1:5" ht="19.5">
      <c r="A42" s="5">
        <v>44158</v>
      </c>
      <c r="B42" s="7" t="str">
        <f t="shared" si="1"/>
        <v>月</v>
      </c>
      <c r="C42" s="6" t="s">
        <v>18</v>
      </c>
      <c r="D42" s="32" t="s">
        <v>67</v>
      </c>
      <c r="E42" s="8" t="str">
        <f t="shared" si="2"/>
        <v>×</v>
      </c>
    </row>
    <row r="43" spans="1:5" ht="19.5">
      <c r="A43" s="5">
        <v>44188</v>
      </c>
      <c r="B43" s="7" t="str">
        <f t="shared" si="1"/>
        <v>水</v>
      </c>
      <c r="C43" s="6" t="s">
        <v>19</v>
      </c>
      <c r="D43" s="32" t="s">
        <v>67</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2" t="s">
        <v>67</v>
      </c>
      <c r="E50" s="8" t="str">
        <f t="shared" si="2"/>
        <v>×</v>
      </c>
    </row>
    <row r="51" spans="1:5" ht="19.5">
      <c r="A51" s="5">
        <v>44238</v>
      </c>
      <c r="B51" s="7" t="str">
        <f t="shared" si="1"/>
        <v>木</v>
      </c>
      <c r="C51" s="6" t="s">
        <v>6</v>
      </c>
      <c r="D51" s="32" t="s">
        <v>67</v>
      </c>
      <c r="E51" s="8" t="str">
        <f t="shared" si="2"/>
        <v>×</v>
      </c>
    </row>
    <row r="52" spans="1:5" ht="19.5">
      <c r="A52" s="5">
        <v>44275</v>
      </c>
      <c r="B52" s="7" t="str">
        <f t="shared" si="1"/>
        <v>土</v>
      </c>
      <c r="C52" s="6" t="s">
        <v>7</v>
      </c>
      <c r="D52" s="32" t="s">
        <v>67</v>
      </c>
      <c r="E52" s="8" t="str">
        <f t="shared" si="2"/>
        <v>×</v>
      </c>
    </row>
    <row r="53" spans="1:5" ht="19.5">
      <c r="A53" s="5">
        <v>44315</v>
      </c>
      <c r="B53" s="7" t="str">
        <f t="shared" si="1"/>
        <v>木</v>
      </c>
      <c r="C53" s="6" t="s">
        <v>8</v>
      </c>
      <c r="D53" s="32" t="s">
        <v>67</v>
      </c>
      <c r="E53" s="8" t="str">
        <f t="shared" si="2"/>
        <v>×</v>
      </c>
    </row>
    <row r="54" spans="1:5" ht="19.5">
      <c r="A54" s="5">
        <v>44319</v>
      </c>
      <c r="B54" s="7" t="str">
        <f t="shared" si="1"/>
        <v>月</v>
      </c>
      <c r="C54" s="6" t="s">
        <v>9</v>
      </c>
      <c r="D54" s="32" t="s">
        <v>67</v>
      </c>
      <c r="E54" s="8" t="str">
        <f t="shared" si="2"/>
        <v>×</v>
      </c>
    </row>
    <row r="55" spans="1:5" ht="19.5">
      <c r="A55" s="5">
        <v>44320</v>
      </c>
      <c r="B55" s="7" t="str">
        <f t="shared" si="1"/>
        <v>火</v>
      </c>
      <c r="C55" s="6" t="s">
        <v>10</v>
      </c>
      <c r="D55" s="32" t="s">
        <v>67</v>
      </c>
      <c r="E55" s="8" t="str">
        <f t="shared" si="2"/>
        <v>×</v>
      </c>
    </row>
    <row r="56" spans="1:5" ht="19.5">
      <c r="A56" s="5">
        <v>44321</v>
      </c>
      <c r="B56" s="7" t="str">
        <f t="shared" si="1"/>
        <v>水</v>
      </c>
      <c r="C56" s="6" t="s">
        <v>11</v>
      </c>
      <c r="D56" s="32" t="s">
        <v>67</v>
      </c>
      <c r="E56" s="8" t="str">
        <f t="shared" si="2"/>
        <v>×</v>
      </c>
    </row>
    <row r="57" spans="1:5" ht="19.5">
      <c r="A57" s="5">
        <v>44396</v>
      </c>
      <c r="B57" s="7" t="str">
        <f t="shared" si="1"/>
        <v>月</v>
      </c>
      <c r="C57" s="6" t="s">
        <v>12</v>
      </c>
      <c r="D57" s="32" t="s">
        <v>67</v>
      </c>
      <c r="E57" s="8" t="str">
        <f t="shared" si="2"/>
        <v>×</v>
      </c>
    </row>
    <row r="58" spans="1:5" ht="19.5">
      <c r="A58" s="5" t="e">
        <f>DATE(入力シート!K24,入力シート!M24,入力シート!O24)</f>
        <v>#NUM!</v>
      </c>
      <c r="B58" s="7" t="e">
        <f t="shared" si="1"/>
        <v>#NUM!</v>
      </c>
      <c r="C58" s="6" t="s">
        <v>22</v>
      </c>
      <c r="D58" s="32" t="e">
        <f t="shared" si="3"/>
        <v>#NUM!</v>
      </c>
      <c r="E58" s="8" t="e">
        <f t="shared" si="2"/>
        <v>#NUM!</v>
      </c>
    </row>
    <row r="59" spans="1:5" ht="19.5">
      <c r="A59" s="5" t="e">
        <f>DATE(入力シート!K25,入力シート!M25,入力シート!O25)</f>
        <v>#NUM!</v>
      </c>
      <c r="B59" s="7" t="e">
        <f t="shared" si="1"/>
        <v>#NUM!</v>
      </c>
      <c r="C59" s="6" t="s">
        <v>22</v>
      </c>
      <c r="D59" s="32" t="e">
        <f t="shared" si="3"/>
        <v>#NUM!</v>
      </c>
      <c r="E59" s="8" t="e">
        <f t="shared" si="2"/>
        <v>#NUM!</v>
      </c>
    </row>
    <row r="60" spans="1:5" ht="19.5">
      <c r="A60" s="5" t="e">
        <f>DATE(入力シート!K26,入力シート!M26,入力シート!O26)</f>
        <v>#NUM!</v>
      </c>
      <c r="B60" s="7" t="e">
        <f t="shared" si="1"/>
        <v>#NUM!</v>
      </c>
      <c r="C60" s="6" t="s">
        <v>22</v>
      </c>
      <c r="D60" s="32" t="e">
        <f t="shared" si="3"/>
        <v>#NUM!</v>
      </c>
      <c r="E60" s="8" t="e">
        <f t="shared" si="2"/>
        <v>#NUM!</v>
      </c>
    </row>
    <row r="61" spans="1:5" ht="19.5">
      <c r="A61" s="5">
        <v>44419</v>
      </c>
      <c r="B61" s="7" t="str">
        <f t="shared" si="1"/>
        <v>水</v>
      </c>
      <c r="C61" s="6" t="s">
        <v>13</v>
      </c>
      <c r="D61" s="32" t="s">
        <v>67</v>
      </c>
      <c r="E61" s="8" t="str">
        <f t="shared" si="2"/>
        <v>×</v>
      </c>
    </row>
    <row r="62" spans="1:5" ht="19.5">
      <c r="A62" s="5">
        <v>44459</v>
      </c>
      <c r="B62" s="7" t="str">
        <f t="shared" si="1"/>
        <v>月</v>
      </c>
      <c r="C62" s="6" t="s">
        <v>14</v>
      </c>
      <c r="D62" s="32" t="s">
        <v>67</v>
      </c>
      <c r="E62" s="8" t="str">
        <f t="shared" si="2"/>
        <v>×</v>
      </c>
    </row>
    <row r="63" spans="1:5" ht="19.5">
      <c r="A63" s="5">
        <v>44462</v>
      </c>
      <c r="B63" s="7" t="str">
        <f t="shared" si="1"/>
        <v>木</v>
      </c>
      <c r="C63" s="6" t="s">
        <v>15</v>
      </c>
      <c r="D63" s="32" t="s">
        <v>67</v>
      </c>
      <c r="E63" s="8" t="str">
        <f t="shared" si="2"/>
        <v>×</v>
      </c>
    </row>
    <row r="64" spans="1:5" ht="19.5">
      <c r="A64" s="5">
        <v>44480</v>
      </c>
      <c r="B64" s="7" t="str">
        <f t="shared" si="1"/>
        <v>月</v>
      </c>
      <c r="C64" s="6" t="s">
        <v>16</v>
      </c>
      <c r="D64" s="32" t="s">
        <v>67</v>
      </c>
      <c r="E64" s="8" t="str">
        <f t="shared" si="2"/>
        <v>×</v>
      </c>
    </row>
    <row r="65" spans="1:5" ht="19.5">
      <c r="A65" s="5">
        <v>44503</v>
      </c>
      <c r="B65" s="7" t="str">
        <f t="shared" si="1"/>
        <v>水</v>
      </c>
      <c r="C65" s="6" t="s">
        <v>17</v>
      </c>
      <c r="D65" s="32" t="s">
        <v>67</v>
      </c>
      <c r="E65" s="8" t="str">
        <f t="shared" si="2"/>
        <v>×</v>
      </c>
    </row>
    <row r="66" spans="1:5" ht="19.5">
      <c r="A66" s="5">
        <v>44523</v>
      </c>
      <c r="B66" s="7" t="str">
        <f t="shared" si="1"/>
        <v>火</v>
      </c>
      <c r="C66" s="6" t="s">
        <v>18</v>
      </c>
      <c r="D66" s="32" t="s">
        <v>67</v>
      </c>
      <c r="E66" s="8" t="str">
        <f t="shared" si="2"/>
        <v>×</v>
      </c>
    </row>
    <row r="67" spans="1:5" ht="19.5">
      <c r="A67" s="5">
        <v>44553</v>
      </c>
      <c r="B67" s="7" t="str">
        <f t="shared" si="1"/>
        <v>木</v>
      </c>
      <c r="C67" s="6" t="s">
        <v>19</v>
      </c>
      <c r="D67" s="32" t="s">
        <v>67</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2" t="s">
        <v>67</v>
      </c>
      <c r="E74" s="8" t="str">
        <f t="shared" si="2"/>
        <v>×</v>
      </c>
    </row>
    <row r="75" spans="1:5" ht="19.5">
      <c r="A75" s="5">
        <v>44603</v>
      </c>
      <c r="B75" s="7" t="str">
        <f t="shared" si="1"/>
        <v>金</v>
      </c>
      <c r="C75" s="6" t="s">
        <v>6</v>
      </c>
      <c r="D75" s="32" t="s">
        <v>67</v>
      </c>
      <c r="E75" s="8" t="str">
        <f t="shared" si="2"/>
        <v>×</v>
      </c>
    </row>
    <row r="76" spans="1:5" ht="19.5">
      <c r="A76" s="5">
        <v>44641</v>
      </c>
      <c r="B76" s="7" t="str">
        <f t="shared" si="1"/>
        <v>月</v>
      </c>
      <c r="C76" s="6" t="s">
        <v>7</v>
      </c>
      <c r="D76" s="32" t="s">
        <v>67</v>
      </c>
      <c r="E76" s="8" t="str">
        <f t="shared" si="2"/>
        <v>×</v>
      </c>
    </row>
    <row r="77" spans="1:5" ht="19.5">
      <c r="A77" s="5">
        <v>44680</v>
      </c>
      <c r="B77" s="7" t="str">
        <f t="shared" si="1"/>
        <v>金</v>
      </c>
      <c r="C77" s="6" t="s">
        <v>8</v>
      </c>
      <c r="D77" s="32" t="s">
        <v>67</v>
      </c>
      <c r="E77" s="8" t="str">
        <f t="shared" si="2"/>
        <v>×</v>
      </c>
    </row>
    <row r="78" spans="1:5" ht="19.5">
      <c r="A78" s="5">
        <v>44684</v>
      </c>
      <c r="B78" s="7" t="str">
        <f t="shared" si="1"/>
        <v>火</v>
      </c>
      <c r="C78" s="6" t="s">
        <v>9</v>
      </c>
      <c r="D78" s="32" t="s">
        <v>67</v>
      </c>
      <c r="E78" s="8" t="str">
        <f t="shared" si="2"/>
        <v>×</v>
      </c>
    </row>
    <row r="79" spans="1:5" ht="19.5">
      <c r="A79" s="5">
        <v>44685</v>
      </c>
      <c r="B79" s="7" t="str">
        <f t="shared" si="1"/>
        <v>水</v>
      </c>
      <c r="C79" s="6" t="s">
        <v>10</v>
      </c>
      <c r="D79" s="32" t="s">
        <v>67</v>
      </c>
      <c r="E79" s="8" t="str">
        <f t="shared" si="2"/>
        <v>×</v>
      </c>
    </row>
    <row r="80" spans="1:5" ht="19.5">
      <c r="A80" s="5">
        <v>44686</v>
      </c>
      <c r="B80" s="7" t="str">
        <f t="shared" si="1"/>
        <v>木</v>
      </c>
      <c r="C80" s="6" t="s">
        <v>11</v>
      </c>
      <c r="D80" s="32" t="s">
        <v>67</v>
      </c>
      <c r="E80" s="8" t="str">
        <f t="shared" si="2"/>
        <v>×</v>
      </c>
    </row>
    <row r="81" spans="1:5" ht="19.5">
      <c r="A81" s="5">
        <v>44760</v>
      </c>
      <c r="B81" s="7" t="str">
        <f t="shared" si="1"/>
        <v>月</v>
      </c>
      <c r="C81" s="6" t="s">
        <v>12</v>
      </c>
      <c r="D81" s="32" t="s">
        <v>67</v>
      </c>
      <c r="E81" s="8" t="str">
        <f t="shared" ref="E81:E91" si="6">IF(D81="○",A81,"×")</f>
        <v>×</v>
      </c>
    </row>
    <row r="82" spans="1:5" ht="19.5">
      <c r="A82" s="5" t="e">
        <f>DATE(入力シート!K27,入力シート!M27,入力シート!O27)</f>
        <v>#NUM!</v>
      </c>
      <c r="B82" s="7" t="e">
        <f t="shared" si="1"/>
        <v>#NUM!</v>
      </c>
      <c r="C82" s="6" t="s">
        <v>22</v>
      </c>
      <c r="D82" s="32" t="e">
        <f t="shared" si="3"/>
        <v>#NUM!</v>
      </c>
      <c r="E82" s="8" t="e">
        <f t="shared" si="6"/>
        <v>#NUM!</v>
      </c>
    </row>
    <row r="83" spans="1:5" ht="19.5">
      <c r="A83" s="5" t="e">
        <f>DATE(入力シート!K28,入力シート!M28,入力シート!O28)</f>
        <v>#NUM!</v>
      </c>
      <c r="B83" s="7" t="e">
        <f t="shared" si="1"/>
        <v>#NUM!</v>
      </c>
      <c r="C83" s="6" t="s">
        <v>22</v>
      </c>
      <c r="D83" s="32" t="e">
        <f t="shared" si="3"/>
        <v>#NUM!</v>
      </c>
      <c r="E83" s="8" t="e">
        <f t="shared" si="6"/>
        <v>#NUM!</v>
      </c>
    </row>
    <row r="84" spans="1:5" ht="19.5">
      <c r="A84" s="5" t="e">
        <f>DATE(入力シート!K29,入力シート!M29,入力シート!O29)</f>
        <v>#NUM!</v>
      </c>
      <c r="B84" s="7" t="e">
        <f t="shared" si="1"/>
        <v>#NUM!</v>
      </c>
      <c r="C84" s="6" t="s">
        <v>22</v>
      </c>
      <c r="D84" s="32" t="e">
        <f t="shared" si="3"/>
        <v>#NUM!</v>
      </c>
      <c r="E84" s="8" t="e">
        <f t="shared" si="6"/>
        <v>#NUM!</v>
      </c>
    </row>
    <row r="85" spans="1:5" ht="19.5">
      <c r="A85" s="5">
        <v>44784</v>
      </c>
      <c r="B85" s="7" t="str">
        <f t="shared" si="1"/>
        <v>木</v>
      </c>
      <c r="C85" s="6" t="s">
        <v>20</v>
      </c>
      <c r="D85" s="32" t="s">
        <v>67</v>
      </c>
      <c r="E85" s="8" t="str">
        <f t="shared" si="6"/>
        <v>×</v>
      </c>
    </row>
    <row r="86" spans="1:5" ht="19.5">
      <c r="A86" s="5">
        <v>44823</v>
      </c>
      <c r="B86" s="7" t="str">
        <f t="shared" si="1"/>
        <v>月</v>
      </c>
      <c r="C86" s="6" t="s">
        <v>14</v>
      </c>
      <c r="D86" s="32" t="s">
        <v>67</v>
      </c>
      <c r="E86" s="8" t="str">
        <f t="shared" si="6"/>
        <v>×</v>
      </c>
    </row>
    <row r="87" spans="1:5" ht="19.5">
      <c r="A87" s="5">
        <v>44827</v>
      </c>
      <c r="B87" s="7" t="str">
        <f t="shared" si="1"/>
        <v>金</v>
      </c>
      <c r="C87" s="6" t="s">
        <v>15</v>
      </c>
      <c r="D87" s="32" t="s">
        <v>67</v>
      </c>
      <c r="E87" s="8" t="str">
        <f t="shared" si="6"/>
        <v>×</v>
      </c>
    </row>
    <row r="88" spans="1:5" ht="19.5">
      <c r="A88" s="5">
        <v>44844</v>
      </c>
      <c r="B88" s="7" t="str">
        <f t="shared" si="1"/>
        <v>月</v>
      </c>
      <c r="C88" s="6" t="s">
        <v>16</v>
      </c>
      <c r="D88" s="32" t="s">
        <v>67</v>
      </c>
      <c r="E88" s="8" t="str">
        <f t="shared" si="6"/>
        <v>×</v>
      </c>
    </row>
    <row r="89" spans="1:5" ht="19.5">
      <c r="A89" s="5">
        <v>44868</v>
      </c>
      <c r="B89" s="7" t="str">
        <f t="shared" si="1"/>
        <v>木</v>
      </c>
      <c r="C89" s="6" t="s">
        <v>17</v>
      </c>
      <c r="D89" s="32" t="s">
        <v>67</v>
      </c>
      <c r="E89" s="8" t="str">
        <f t="shared" si="6"/>
        <v>×</v>
      </c>
    </row>
    <row r="90" spans="1:5" ht="19.5">
      <c r="A90" s="5">
        <v>44888</v>
      </c>
      <c r="B90" s="7" t="str">
        <f t="shared" si="1"/>
        <v>水</v>
      </c>
      <c r="C90" s="6" t="s">
        <v>18</v>
      </c>
      <c r="D90" s="32" t="s">
        <v>67</v>
      </c>
      <c r="E90" s="8" t="str">
        <f t="shared" si="6"/>
        <v>×</v>
      </c>
    </row>
    <row r="91" spans="1:5" ht="19.5">
      <c r="A91" s="5">
        <v>44918</v>
      </c>
      <c r="B91" s="7" t="str">
        <f t="shared" si="1"/>
        <v>金</v>
      </c>
      <c r="C91" s="6" t="s">
        <v>19</v>
      </c>
      <c r="D91" s="32" t="s">
        <v>67</v>
      </c>
      <c r="E91" s="8" t="str">
        <f t="shared" si="6"/>
        <v>×</v>
      </c>
    </row>
    <row r="92" spans="1:5" ht="19.5">
      <c r="A92" s="5">
        <v>44924</v>
      </c>
      <c r="B92" s="7" t="str">
        <f t="shared" ref="B92:B142" si="7">TEXT(A92,"aaa")</f>
        <v>木</v>
      </c>
      <c r="C92" s="6"/>
      <c r="D92" s="32" t="s">
        <v>27</v>
      </c>
      <c r="E92" s="8">
        <f t="shared" ref="E92:E142" si="8">IF(D92="○",A92,"×")</f>
        <v>44924</v>
      </c>
    </row>
    <row r="93" spans="1:5" ht="19.5">
      <c r="A93" s="5">
        <v>44925</v>
      </c>
      <c r="B93" s="7" t="str">
        <f t="shared" si="7"/>
        <v>金</v>
      </c>
      <c r="C93" s="6"/>
      <c r="D93" s="32" t="s">
        <v>27</v>
      </c>
      <c r="E93" s="8">
        <f t="shared" si="8"/>
        <v>44925</v>
      </c>
    </row>
    <row r="94" spans="1:5" ht="19.5">
      <c r="A94" s="5">
        <v>44926</v>
      </c>
      <c r="B94" s="7" t="str">
        <f t="shared" si="7"/>
        <v>土</v>
      </c>
      <c r="C94" s="6"/>
      <c r="D94" s="32" t="s">
        <v>45</v>
      </c>
      <c r="E94" s="8">
        <f t="shared" si="8"/>
        <v>44926</v>
      </c>
    </row>
    <row r="95" spans="1:5" ht="19.5">
      <c r="A95" s="5">
        <v>44927</v>
      </c>
      <c r="B95" s="7" t="str">
        <f t="shared" si="7"/>
        <v>日</v>
      </c>
      <c r="C95" s="6" t="s">
        <v>43</v>
      </c>
      <c r="D95" s="32" t="s">
        <v>27</v>
      </c>
      <c r="E95" s="8">
        <f t="shared" si="8"/>
        <v>44927</v>
      </c>
    </row>
    <row r="96" spans="1:5" ht="19.5">
      <c r="A96" s="5">
        <v>44928</v>
      </c>
      <c r="B96" s="7" t="str">
        <f t="shared" si="7"/>
        <v>月</v>
      </c>
      <c r="C96" s="6"/>
      <c r="D96" s="32" t="s">
        <v>27</v>
      </c>
      <c r="E96" s="8">
        <f t="shared" si="8"/>
        <v>44928</v>
      </c>
    </row>
    <row r="97" spans="1:5" ht="19.5">
      <c r="A97" s="5">
        <v>44929</v>
      </c>
      <c r="B97" s="7" t="str">
        <f t="shared" si="7"/>
        <v>火</v>
      </c>
      <c r="C97" s="6"/>
      <c r="D97" s="32" t="s">
        <v>27</v>
      </c>
      <c r="E97" s="8">
        <f t="shared" si="8"/>
        <v>44929</v>
      </c>
    </row>
    <row r="98" spans="1:5" ht="19.5">
      <c r="A98" s="5">
        <v>45289</v>
      </c>
      <c r="B98" s="7" t="str">
        <f t="shared" ref="B98:B109" si="9">TEXT(A98,"aaa")</f>
        <v>金</v>
      </c>
      <c r="C98" s="6"/>
      <c r="D98" s="32" t="s">
        <v>27</v>
      </c>
      <c r="E98" s="8">
        <f t="shared" ref="E98:E109" si="10">IF(D98="○",A98,"×")</f>
        <v>45289</v>
      </c>
    </row>
    <row r="99" spans="1:5" ht="19.5">
      <c r="A99" s="5">
        <v>45290</v>
      </c>
      <c r="B99" s="7" t="str">
        <f t="shared" si="9"/>
        <v>土</v>
      </c>
      <c r="C99" s="6"/>
      <c r="D99" s="32" t="s">
        <v>27</v>
      </c>
      <c r="E99" s="8">
        <f t="shared" si="10"/>
        <v>45290</v>
      </c>
    </row>
    <row r="100" spans="1:5" ht="19.5">
      <c r="A100" s="5">
        <v>45291</v>
      </c>
      <c r="B100" s="7" t="str">
        <f t="shared" si="9"/>
        <v>日</v>
      </c>
      <c r="C100" s="6"/>
      <c r="D100" s="32" t="s">
        <v>27</v>
      </c>
      <c r="E100" s="8">
        <f t="shared" si="10"/>
        <v>45291</v>
      </c>
    </row>
    <row r="101" spans="1:5" ht="19.5">
      <c r="A101" s="5">
        <v>45292</v>
      </c>
      <c r="B101" s="7" t="str">
        <f t="shared" si="9"/>
        <v>月</v>
      </c>
      <c r="C101" s="6" t="s">
        <v>43</v>
      </c>
      <c r="D101" s="32" t="s">
        <v>27</v>
      </c>
      <c r="E101" s="8">
        <f t="shared" si="10"/>
        <v>45292</v>
      </c>
    </row>
    <row r="102" spans="1:5" ht="19.5">
      <c r="A102" s="5">
        <v>45293</v>
      </c>
      <c r="B102" s="7" t="str">
        <f t="shared" si="9"/>
        <v>火</v>
      </c>
      <c r="C102" s="6"/>
      <c r="D102" s="32" t="s">
        <v>27</v>
      </c>
      <c r="E102" s="8">
        <f t="shared" si="10"/>
        <v>45293</v>
      </c>
    </row>
    <row r="103" spans="1:5" ht="19.5">
      <c r="A103" s="5">
        <v>45294</v>
      </c>
      <c r="B103" s="7" t="str">
        <f t="shared" si="9"/>
        <v>水</v>
      </c>
      <c r="C103" s="6"/>
      <c r="D103" s="32" t="s">
        <v>27</v>
      </c>
      <c r="E103" s="8">
        <f t="shared" si="10"/>
        <v>45294</v>
      </c>
    </row>
    <row r="104" spans="1:5" ht="19.5">
      <c r="A104" s="5">
        <v>45655</v>
      </c>
      <c r="B104" s="7" t="str">
        <f t="shared" si="9"/>
        <v>日</v>
      </c>
      <c r="C104" s="6"/>
      <c r="D104" s="32" t="s">
        <v>27</v>
      </c>
      <c r="E104" s="8">
        <f t="shared" si="10"/>
        <v>45655</v>
      </c>
    </row>
    <row r="105" spans="1:5" ht="19.5">
      <c r="A105" s="5">
        <v>45656</v>
      </c>
      <c r="B105" s="7" t="str">
        <f t="shared" si="9"/>
        <v>月</v>
      </c>
      <c r="C105" s="6"/>
      <c r="D105" s="32" t="s">
        <v>27</v>
      </c>
      <c r="E105" s="8">
        <f t="shared" si="10"/>
        <v>45656</v>
      </c>
    </row>
    <row r="106" spans="1:5" ht="19.5">
      <c r="A106" s="5">
        <v>45657</v>
      </c>
      <c r="B106" s="7" t="str">
        <f t="shared" si="9"/>
        <v>火</v>
      </c>
      <c r="C106" s="6"/>
      <c r="D106" s="32" t="s">
        <v>27</v>
      </c>
      <c r="E106" s="8">
        <f t="shared" si="10"/>
        <v>45657</v>
      </c>
    </row>
    <row r="107" spans="1:5" ht="19.5">
      <c r="A107" s="5">
        <v>45658</v>
      </c>
      <c r="B107" s="7" t="str">
        <f t="shared" si="9"/>
        <v>水</v>
      </c>
      <c r="C107" s="6" t="s">
        <v>43</v>
      </c>
      <c r="D107" s="32" t="s">
        <v>27</v>
      </c>
      <c r="E107" s="8">
        <f t="shared" si="10"/>
        <v>45658</v>
      </c>
    </row>
    <row r="108" spans="1:5" ht="19.5">
      <c r="A108" s="5">
        <v>45659</v>
      </c>
      <c r="B108" s="7" t="str">
        <f t="shared" si="9"/>
        <v>木</v>
      </c>
      <c r="C108" s="6"/>
      <c r="D108" s="32" t="s">
        <v>27</v>
      </c>
      <c r="E108" s="8">
        <f t="shared" si="10"/>
        <v>45659</v>
      </c>
    </row>
    <row r="109" spans="1:5" ht="19.5">
      <c r="A109" s="5">
        <v>45660</v>
      </c>
      <c r="B109" s="7" t="str">
        <f t="shared" si="9"/>
        <v>金</v>
      </c>
      <c r="C109" s="6"/>
      <c r="D109" s="32" t="s">
        <v>27</v>
      </c>
      <c r="E109" s="8">
        <f t="shared" si="10"/>
        <v>45660</v>
      </c>
    </row>
    <row r="110" spans="1:5" ht="19.5">
      <c r="A110" s="5">
        <v>46020</v>
      </c>
      <c r="B110" s="7" t="str">
        <f t="shared" ref="B110:B115" si="11">TEXT(A110,"aaa")</f>
        <v>月</v>
      </c>
      <c r="C110" s="6"/>
      <c r="D110" s="32" t="s">
        <v>27</v>
      </c>
      <c r="E110" s="8">
        <f t="shared" ref="E110:E115" si="12">IF(D110="○",A110,"×")</f>
        <v>46020</v>
      </c>
    </row>
    <row r="111" spans="1:5" ht="19.5">
      <c r="A111" s="5">
        <v>46021</v>
      </c>
      <c r="B111" s="7" t="str">
        <f t="shared" si="11"/>
        <v>火</v>
      </c>
      <c r="C111" s="6"/>
      <c r="D111" s="32" t="s">
        <v>27</v>
      </c>
      <c r="E111" s="8">
        <f t="shared" si="12"/>
        <v>46021</v>
      </c>
    </row>
    <row r="112" spans="1:5" ht="19.5">
      <c r="A112" s="5">
        <v>46022</v>
      </c>
      <c r="B112" s="7" t="str">
        <f t="shared" si="11"/>
        <v>水</v>
      </c>
      <c r="C112" s="6"/>
      <c r="D112" s="32" t="s">
        <v>27</v>
      </c>
      <c r="E112" s="8">
        <f t="shared" si="12"/>
        <v>46022</v>
      </c>
    </row>
    <row r="113" spans="1:5" ht="19.5">
      <c r="A113" s="5">
        <v>46023</v>
      </c>
      <c r="B113" s="7" t="str">
        <f t="shared" si="11"/>
        <v>木</v>
      </c>
      <c r="C113" s="6" t="s">
        <v>43</v>
      </c>
      <c r="D113" s="32" t="s">
        <v>27</v>
      </c>
      <c r="E113" s="8">
        <f t="shared" si="12"/>
        <v>46023</v>
      </c>
    </row>
    <row r="114" spans="1:5" ht="19.5">
      <c r="A114" s="5">
        <v>46024</v>
      </c>
      <c r="B114" s="7" t="str">
        <f t="shared" si="11"/>
        <v>金</v>
      </c>
      <c r="C114" s="6"/>
      <c r="D114" s="32" t="s">
        <v>27</v>
      </c>
      <c r="E114" s="8">
        <f t="shared" si="12"/>
        <v>46024</v>
      </c>
    </row>
    <row r="115" spans="1:5" ht="19.5">
      <c r="A115" s="5">
        <v>46025</v>
      </c>
      <c r="B115" s="7" t="str">
        <f t="shared" si="11"/>
        <v>土</v>
      </c>
      <c r="C115" s="6"/>
      <c r="D115" s="32" t="s">
        <v>27</v>
      </c>
      <c r="E115" s="8">
        <f t="shared" si="12"/>
        <v>46025</v>
      </c>
    </row>
    <row r="116" spans="1:5" ht="19.5">
      <c r="A116" s="5">
        <v>46385</v>
      </c>
      <c r="B116" s="7" t="str">
        <f t="shared" ref="B116:B139" si="13">TEXT(A116,"aaa")</f>
        <v>火</v>
      </c>
      <c r="C116" s="6"/>
      <c r="D116" s="32" t="s">
        <v>27</v>
      </c>
      <c r="E116" s="8">
        <f t="shared" ref="E116:E139" si="14">IF(D116="○",A116,"×")</f>
        <v>46385</v>
      </c>
    </row>
    <row r="117" spans="1:5" ht="19.5">
      <c r="A117" s="5">
        <v>46386</v>
      </c>
      <c r="B117" s="7" t="str">
        <f t="shared" si="13"/>
        <v>水</v>
      </c>
      <c r="C117" s="6"/>
      <c r="D117" s="32" t="s">
        <v>27</v>
      </c>
      <c r="E117" s="8">
        <f t="shared" si="14"/>
        <v>46386</v>
      </c>
    </row>
    <row r="118" spans="1:5" ht="19.5">
      <c r="A118" s="5">
        <v>46387</v>
      </c>
      <c r="B118" s="7" t="str">
        <f t="shared" si="13"/>
        <v>木</v>
      </c>
      <c r="C118" s="6"/>
      <c r="D118" s="32" t="s">
        <v>27</v>
      </c>
      <c r="E118" s="8">
        <f t="shared" si="14"/>
        <v>46387</v>
      </c>
    </row>
    <row r="119" spans="1:5" ht="19.5">
      <c r="A119" s="5">
        <v>46388</v>
      </c>
      <c r="B119" s="7" t="str">
        <f t="shared" si="13"/>
        <v>金</v>
      </c>
      <c r="C119" s="6" t="s">
        <v>43</v>
      </c>
      <c r="D119" s="32" t="s">
        <v>27</v>
      </c>
      <c r="E119" s="8">
        <f t="shared" si="14"/>
        <v>46388</v>
      </c>
    </row>
    <row r="120" spans="1:5" ht="19.5">
      <c r="A120" s="5">
        <v>46389</v>
      </c>
      <c r="B120" s="7" t="str">
        <f t="shared" si="13"/>
        <v>土</v>
      </c>
      <c r="C120" s="6"/>
      <c r="D120" s="32" t="s">
        <v>27</v>
      </c>
      <c r="E120" s="8">
        <f t="shared" si="14"/>
        <v>46389</v>
      </c>
    </row>
    <row r="121" spans="1:5" ht="19.5">
      <c r="A121" s="5">
        <v>46390</v>
      </c>
      <c r="B121" s="7" t="str">
        <f t="shared" si="13"/>
        <v>日</v>
      </c>
      <c r="C121" s="6"/>
      <c r="D121" s="32" t="s">
        <v>27</v>
      </c>
      <c r="E121" s="8">
        <f t="shared" si="14"/>
        <v>46390</v>
      </c>
    </row>
    <row r="122" spans="1:5" ht="19.5">
      <c r="A122" s="5">
        <v>46750</v>
      </c>
      <c r="B122" s="7" t="str">
        <f t="shared" si="13"/>
        <v>水</v>
      </c>
      <c r="C122" s="6"/>
      <c r="D122" s="32" t="s">
        <v>27</v>
      </c>
      <c r="E122" s="8">
        <f t="shared" si="14"/>
        <v>46750</v>
      </c>
    </row>
    <row r="123" spans="1:5" ht="19.5">
      <c r="A123" s="5">
        <v>46751</v>
      </c>
      <c r="B123" s="7" t="str">
        <f t="shared" si="13"/>
        <v>木</v>
      </c>
      <c r="C123" s="6"/>
      <c r="D123" s="32" t="s">
        <v>27</v>
      </c>
      <c r="E123" s="8">
        <f t="shared" si="14"/>
        <v>46751</v>
      </c>
    </row>
    <row r="124" spans="1:5" ht="19.5">
      <c r="A124" s="5">
        <v>46752</v>
      </c>
      <c r="B124" s="7" t="str">
        <f t="shared" si="13"/>
        <v>金</v>
      </c>
      <c r="C124" s="6"/>
      <c r="D124" s="32" t="s">
        <v>27</v>
      </c>
      <c r="E124" s="8">
        <f t="shared" si="14"/>
        <v>46752</v>
      </c>
    </row>
    <row r="125" spans="1:5" ht="19.5">
      <c r="A125" s="5">
        <v>46753</v>
      </c>
      <c r="B125" s="7" t="str">
        <f t="shared" si="13"/>
        <v>土</v>
      </c>
      <c r="C125" s="6" t="s">
        <v>43</v>
      </c>
      <c r="D125" s="32" t="s">
        <v>27</v>
      </c>
      <c r="E125" s="8">
        <f t="shared" si="14"/>
        <v>46753</v>
      </c>
    </row>
    <row r="126" spans="1:5" ht="19.5">
      <c r="A126" s="5">
        <v>46754</v>
      </c>
      <c r="B126" s="7" t="str">
        <f t="shared" si="13"/>
        <v>日</v>
      </c>
      <c r="C126" s="6"/>
      <c r="D126" s="32" t="s">
        <v>27</v>
      </c>
      <c r="E126" s="8">
        <f t="shared" si="14"/>
        <v>46754</v>
      </c>
    </row>
    <row r="127" spans="1:5" ht="19.5">
      <c r="A127" s="5">
        <v>46755</v>
      </c>
      <c r="B127" s="7" t="str">
        <f t="shared" si="13"/>
        <v>月</v>
      </c>
      <c r="C127" s="6"/>
      <c r="D127" s="32" t="s">
        <v>27</v>
      </c>
      <c r="E127" s="8">
        <f t="shared" si="14"/>
        <v>46755</v>
      </c>
    </row>
    <row r="128" spans="1:5" ht="19.5">
      <c r="A128" s="5">
        <v>47116</v>
      </c>
      <c r="B128" s="7" t="str">
        <f t="shared" si="13"/>
        <v>金</v>
      </c>
      <c r="C128" s="6"/>
      <c r="D128" s="32" t="s">
        <v>27</v>
      </c>
      <c r="E128" s="8">
        <f t="shared" si="14"/>
        <v>47116</v>
      </c>
    </row>
    <row r="129" spans="1:5" ht="19.5">
      <c r="A129" s="5">
        <v>47117</v>
      </c>
      <c r="B129" s="7" t="str">
        <f t="shared" si="13"/>
        <v>土</v>
      </c>
      <c r="C129" s="6"/>
      <c r="D129" s="32" t="s">
        <v>27</v>
      </c>
      <c r="E129" s="8">
        <f t="shared" si="14"/>
        <v>47117</v>
      </c>
    </row>
    <row r="130" spans="1:5" ht="19.5">
      <c r="A130" s="5">
        <v>47118</v>
      </c>
      <c r="B130" s="7" t="str">
        <f t="shared" si="13"/>
        <v>日</v>
      </c>
      <c r="C130" s="6"/>
      <c r="D130" s="32" t="s">
        <v>27</v>
      </c>
      <c r="E130" s="8">
        <f t="shared" si="14"/>
        <v>47118</v>
      </c>
    </row>
    <row r="131" spans="1:5" ht="19.5">
      <c r="A131" s="5">
        <v>47119</v>
      </c>
      <c r="B131" s="7" t="str">
        <f t="shared" si="13"/>
        <v>月</v>
      </c>
      <c r="C131" s="6" t="s">
        <v>43</v>
      </c>
      <c r="D131" s="32" t="s">
        <v>27</v>
      </c>
      <c r="E131" s="8">
        <f t="shared" si="14"/>
        <v>47119</v>
      </c>
    </row>
    <row r="132" spans="1:5" ht="19.5">
      <c r="A132" s="5">
        <v>47120</v>
      </c>
      <c r="B132" s="7" t="str">
        <f t="shared" si="13"/>
        <v>火</v>
      </c>
      <c r="C132" s="6"/>
      <c r="D132" s="32" t="s">
        <v>27</v>
      </c>
      <c r="E132" s="8">
        <f t="shared" si="14"/>
        <v>47120</v>
      </c>
    </row>
    <row r="133" spans="1:5" ht="19.5">
      <c r="A133" s="5">
        <v>47121</v>
      </c>
      <c r="B133" s="7" t="str">
        <f t="shared" si="13"/>
        <v>水</v>
      </c>
      <c r="C133" s="6"/>
      <c r="D133" s="32" t="s">
        <v>27</v>
      </c>
      <c r="E133" s="8">
        <f t="shared" si="14"/>
        <v>47121</v>
      </c>
    </row>
    <row r="134" spans="1:5" ht="19.5">
      <c r="A134" s="5">
        <v>47481</v>
      </c>
      <c r="B134" s="7" t="str">
        <f t="shared" si="13"/>
        <v>土</v>
      </c>
      <c r="C134" s="6"/>
      <c r="D134" s="32" t="s">
        <v>27</v>
      </c>
      <c r="E134" s="8">
        <f t="shared" si="14"/>
        <v>47481</v>
      </c>
    </row>
    <row r="135" spans="1:5" ht="19.5">
      <c r="A135" s="5">
        <v>47482</v>
      </c>
      <c r="B135" s="7" t="str">
        <f t="shared" si="13"/>
        <v>日</v>
      </c>
      <c r="C135" s="6"/>
      <c r="D135" s="32" t="s">
        <v>27</v>
      </c>
      <c r="E135" s="8">
        <f t="shared" si="14"/>
        <v>47482</v>
      </c>
    </row>
    <row r="136" spans="1:5" ht="19.5">
      <c r="A136" s="5">
        <v>47483</v>
      </c>
      <c r="B136" s="7" t="str">
        <f t="shared" si="13"/>
        <v>月</v>
      </c>
      <c r="C136" s="6"/>
      <c r="D136" s="32" t="s">
        <v>27</v>
      </c>
      <c r="E136" s="8">
        <f t="shared" si="14"/>
        <v>47483</v>
      </c>
    </row>
    <row r="137" spans="1:5" ht="19.5">
      <c r="A137" s="5">
        <v>47484</v>
      </c>
      <c r="B137" s="7" t="str">
        <f t="shared" si="13"/>
        <v>火</v>
      </c>
      <c r="C137" s="6" t="s">
        <v>43</v>
      </c>
      <c r="D137" s="32" t="s">
        <v>27</v>
      </c>
      <c r="E137" s="8">
        <f t="shared" si="14"/>
        <v>47484</v>
      </c>
    </row>
    <row r="138" spans="1:5" ht="19.5">
      <c r="A138" s="5">
        <v>47485</v>
      </c>
      <c r="B138" s="7" t="str">
        <f t="shared" si="13"/>
        <v>水</v>
      </c>
      <c r="C138" s="6"/>
      <c r="D138" s="32" t="s">
        <v>27</v>
      </c>
      <c r="E138" s="8">
        <f t="shared" si="14"/>
        <v>47485</v>
      </c>
    </row>
    <row r="139" spans="1:5" ht="19.5">
      <c r="A139" s="5">
        <v>47486</v>
      </c>
      <c r="B139" s="7" t="str">
        <f t="shared" si="13"/>
        <v>木</v>
      </c>
      <c r="C139" s="6"/>
      <c r="D139" s="32" t="s">
        <v>27</v>
      </c>
      <c r="E139" s="8">
        <f t="shared" si="14"/>
        <v>47486</v>
      </c>
    </row>
    <row r="140" spans="1:5" ht="19.5">
      <c r="A140" s="5">
        <v>44936</v>
      </c>
      <c r="B140" s="7" t="str">
        <f t="shared" si="7"/>
        <v>火</v>
      </c>
      <c r="C140" s="6" t="s">
        <v>44</v>
      </c>
      <c r="D140" s="32" t="s">
        <v>67</v>
      </c>
      <c r="E140" s="8" t="str">
        <f t="shared" si="8"/>
        <v>×</v>
      </c>
    </row>
    <row r="141" spans="1:5" ht="19.5">
      <c r="A141" s="5">
        <v>44968</v>
      </c>
      <c r="B141" s="7" t="str">
        <f t="shared" si="7"/>
        <v>土</v>
      </c>
      <c r="C141" s="6" t="s">
        <v>6</v>
      </c>
      <c r="D141" s="32" t="s">
        <v>67</v>
      </c>
      <c r="E141" s="8" t="str">
        <f t="shared" si="8"/>
        <v>×</v>
      </c>
    </row>
    <row r="142" spans="1:5" ht="19.5">
      <c r="A142" s="5">
        <v>45006</v>
      </c>
      <c r="B142" s="7" t="str">
        <f t="shared" si="7"/>
        <v>火</v>
      </c>
      <c r="C142" s="6" t="s">
        <v>7</v>
      </c>
      <c r="D142" s="32" t="s">
        <v>67</v>
      </c>
      <c r="E142" s="8" t="str">
        <f t="shared" si="8"/>
        <v>×</v>
      </c>
    </row>
    <row r="143" spans="1:5" ht="19.5">
      <c r="A143" s="67"/>
      <c r="B143" s="2"/>
      <c r="C143" s="67"/>
    </row>
    <row r="144" spans="1:5" ht="19.5">
      <c r="A144" s="67"/>
      <c r="B144" s="2"/>
      <c r="C144" s="67"/>
    </row>
    <row r="145" spans="1:3" ht="19.5">
      <c r="A145" s="67"/>
      <c r="B145" s="2"/>
      <c r="C145" s="67"/>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TOWNR108</cp:lastModifiedBy>
  <cp:lastPrinted>2024-03-06T10:12:05Z</cp:lastPrinted>
  <dcterms:created xsi:type="dcterms:W3CDTF">2018-07-18T23:53:11Z</dcterms:created>
  <dcterms:modified xsi:type="dcterms:W3CDTF">2024-07-30T02:31:59Z</dcterms:modified>
</cp:coreProperties>
</file>